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Korisnik\Desktop\FINANCIJSKA IZVJEŠĆA\2022\"/>
    </mc:Choice>
  </mc:AlternateContent>
  <xr:revisionPtr revIDLastSave="0" documentId="13_ncr:1_{D3856B45-B589-4FF6-82E0-5041E882FF9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F285" i="9"/>
  <c r="E285" i="9"/>
  <c r="B285" i="9" s="1"/>
  <c r="H284" i="9"/>
  <c r="G284" i="9"/>
  <c r="F284" i="9"/>
  <c r="F275" i="9" s="1"/>
  <c r="H283" i="9"/>
  <c r="G283" i="9"/>
  <c r="E283" i="9" s="1"/>
  <c r="B283" i="9" s="1"/>
  <c r="F283" i="9"/>
  <c r="F282" i="9"/>
  <c r="H281" i="9"/>
  <c r="E281" i="9" s="1"/>
  <c r="G281" i="9"/>
  <c r="F281" i="9"/>
  <c r="B281" i="9"/>
  <c r="H280" i="9"/>
  <c r="G280" i="9"/>
  <c r="F280" i="9"/>
  <c r="E280" i="9"/>
  <c r="B280" i="9" s="1"/>
  <c r="H279" i="9"/>
  <c r="G279" i="9"/>
  <c r="F279" i="9"/>
  <c r="F278" i="9"/>
  <c r="F277" i="9"/>
  <c r="F276" i="9"/>
  <c r="L274" i="9"/>
  <c r="F274" i="9" s="1"/>
  <c r="H274" i="9"/>
  <c r="I273" i="9"/>
  <c r="H273" i="9"/>
  <c r="F273" i="9"/>
  <c r="E272" i="9"/>
  <c r="M271" i="9"/>
  <c r="L271" i="9"/>
  <c r="F271" i="9"/>
  <c r="B271" i="9" s="1"/>
  <c r="E271" i="9"/>
  <c r="M270" i="9"/>
  <c r="L270" i="9"/>
  <c r="F270" i="9" s="1"/>
  <c r="E270" i="9"/>
  <c r="M269" i="9"/>
  <c r="L269" i="9"/>
  <c r="F269" i="9"/>
  <c r="B269" i="9" s="1"/>
  <c r="E269" i="9"/>
  <c r="M268" i="9"/>
  <c r="L268" i="9"/>
  <c r="F268" i="9" s="1"/>
  <c r="E268" i="9"/>
  <c r="M267" i="9"/>
  <c r="L267" i="9"/>
  <c r="F267" i="9"/>
  <c r="B267" i="9" s="1"/>
  <c r="E267" i="9"/>
  <c r="M266" i="9"/>
  <c r="L266" i="9"/>
  <c r="F266" i="9" s="1"/>
  <c r="E266" i="9"/>
  <c r="M265" i="9"/>
  <c r="L265" i="9"/>
  <c r="F265" i="9"/>
  <c r="B265" i="9" s="1"/>
  <c r="E265" i="9"/>
  <c r="M264" i="9"/>
  <c r="L264" i="9"/>
  <c r="F264" i="9" s="1"/>
  <c r="E264" i="9"/>
  <c r="M263" i="9"/>
  <c r="L263" i="9"/>
  <c r="F263" i="9" s="1"/>
  <c r="B263" i="9" s="1"/>
  <c r="E263" i="9"/>
  <c r="M262" i="9"/>
  <c r="L262" i="9"/>
  <c r="E262" i="9"/>
  <c r="M261" i="9"/>
  <c r="F261" i="9" s="1"/>
  <c r="L261" i="9"/>
  <c r="E261" i="9"/>
  <c r="B261" i="9" s="1"/>
  <c r="M260" i="9"/>
  <c r="L260" i="9"/>
  <c r="F260" i="9"/>
  <c r="E260" i="9"/>
  <c r="M259" i="9"/>
  <c r="L259" i="9"/>
  <c r="F259" i="9"/>
  <c r="B259" i="9" s="1"/>
  <c r="E259" i="9"/>
  <c r="M258" i="9"/>
  <c r="L258" i="9"/>
  <c r="F258" i="9" s="1"/>
  <c r="E258" i="9"/>
  <c r="B258" i="9" s="1"/>
  <c r="M257" i="9"/>
  <c r="L257" i="9"/>
  <c r="F257" i="9"/>
  <c r="B257" i="9" s="1"/>
  <c r="E257" i="9"/>
  <c r="M256" i="9"/>
  <c r="L256" i="9"/>
  <c r="F256" i="9" s="1"/>
  <c r="E256" i="9"/>
  <c r="M255" i="9"/>
  <c r="L255" i="9"/>
  <c r="E255" i="9"/>
  <c r="M254" i="9"/>
  <c r="L254" i="9"/>
  <c r="E254" i="9"/>
  <c r="M253" i="9"/>
  <c r="F253" i="9" s="1"/>
  <c r="B253" i="9" s="1"/>
  <c r="L253" i="9"/>
  <c r="E253" i="9"/>
  <c r="M252" i="9"/>
  <c r="L252" i="9"/>
  <c r="F252" i="9"/>
  <c r="E252" i="9"/>
  <c r="B252" i="9" s="1"/>
  <c r="M251" i="9"/>
  <c r="L251" i="9"/>
  <c r="F251" i="9"/>
  <c r="B251" i="9" s="1"/>
  <c r="E251" i="9"/>
  <c r="M250" i="9"/>
  <c r="L250" i="9"/>
  <c r="F250" i="9" s="1"/>
  <c r="E250" i="9"/>
  <c r="B250" i="9" s="1"/>
  <c r="M249" i="9"/>
  <c r="L249" i="9"/>
  <c r="F249" i="9"/>
  <c r="B249" i="9" s="1"/>
  <c r="E249" i="9"/>
  <c r="M248" i="9"/>
  <c r="L248" i="9"/>
  <c r="F248" i="9" s="1"/>
  <c r="E248" i="9"/>
  <c r="M247" i="9"/>
  <c r="L247" i="9"/>
  <c r="F247" i="9" s="1"/>
  <c r="B247" i="9" s="1"/>
  <c r="E247" i="9"/>
  <c r="M246" i="9"/>
  <c r="L246" i="9"/>
  <c r="E246" i="9"/>
  <c r="M245" i="9"/>
  <c r="F245" i="9" s="1"/>
  <c r="L245" i="9"/>
  <c r="E245" i="9"/>
  <c r="B245" i="9" s="1"/>
  <c r="M244" i="9"/>
  <c r="L244" i="9"/>
  <c r="F244" i="9"/>
  <c r="E244" i="9"/>
  <c r="M243" i="9"/>
  <c r="L243" i="9"/>
  <c r="F243" i="9"/>
  <c r="B243" i="9" s="1"/>
  <c r="E243" i="9"/>
  <c r="M242" i="9"/>
  <c r="L242" i="9"/>
  <c r="F242" i="9" s="1"/>
  <c r="E242" i="9"/>
  <c r="B242" i="9" s="1"/>
  <c r="M241" i="9"/>
  <c r="L241" i="9"/>
  <c r="F241" i="9"/>
  <c r="B241" i="9" s="1"/>
  <c r="E241" i="9"/>
  <c r="M240" i="9"/>
  <c r="L240" i="9"/>
  <c r="F240" i="9" s="1"/>
  <c r="E240" i="9"/>
  <c r="M239" i="9"/>
  <c r="L239" i="9"/>
  <c r="E239" i="9"/>
  <c r="M238" i="9"/>
  <c r="L238" i="9"/>
  <c r="E238" i="9"/>
  <c r="M237" i="9"/>
  <c r="F237" i="9" s="1"/>
  <c r="B237" i="9" s="1"/>
  <c r="L237" i="9"/>
  <c r="E237" i="9"/>
  <c r="M236" i="9"/>
  <c r="L236" i="9"/>
  <c r="F236" i="9"/>
  <c r="E236" i="9"/>
  <c r="B236" i="9" s="1"/>
  <c r="M235" i="9"/>
  <c r="L235" i="9"/>
  <c r="F235" i="9"/>
  <c r="B235" i="9" s="1"/>
  <c r="E235" i="9"/>
  <c r="M234" i="9"/>
  <c r="L234" i="9"/>
  <c r="F234" i="9" s="1"/>
  <c r="E234" i="9"/>
  <c r="B234" i="9" s="1"/>
  <c r="M233" i="9"/>
  <c r="L233" i="9"/>
  <c r="F233" i="9"/>
  <c r="B233" i="9" s="1"/>
  <c r="E233" i="9"/>
  <c r="M232" i="9"/>
  <c r="L232" i="9"/>
  <c r="F232" i="9" s="1"/>
  <c r="E232" i="9"/>
  <c r="M231" i="9"/>
  <c r="L231" i="9"/>
  <c r="F231" i="9" s="1"/>
  <c r="B231" i="9" s="1"/>
  <c r="E231" i="9"/>
  <c r="M230" i="9"/>
  <c r="L230" i="9"/>
  <c r="E230" i="9"/>
  <c r="M229" i="9"/>
  <c r="F229" i="9" s="1"/>
  <c r="L229" i="9"/>
  <c r="E229" i="9"/>
  <c r="B229" i="9" s="1"/>
  <c r="M228" i="9"/>
  <c r="L228" i="9"/>
  <c r="F228" i="9"/>
  <c r="E228" i="9"/>
  <c r="M227" i="9"/>
  <c r="L227" i="9"/>
  <c r="F227" i="9"/>
  <c r="B227" i="9" s="1"/>
  <c r="E227" i="9"/>
  <c r="M226" i="9"/>
  <c r="L226" i="9"/>
  <c r="E226" i="9"/>
  <c r="H225" i="9"/>
  <c r="G225" i="9"/>
  <c r="F225" i="9"/>
  <c r="M224" i="9"/>
  <c r="L224" i="9"/>
  <c r="F224" i="9" s="1"/>
  <c r="E224" i="9"/>
  <c r="M223" i="9"/>
  <c r="L223" i="9"/>
  <c r="F223" i="9" s="1"/>
  <c r="B223" i="9" s="1"/>
  <c r="E223" i="9"/>
  <c r="M222" i="9"/>
  <c r="L222" i="9"/>
  <c r="E222" i="9"/>
  <c r="M221" i="9"/>
  <c r="L221" i="9"/>
  <c r="E221" i="9"/>
  <c r="M220" i="9"/>
  <c r="L220" i="9"/>
  <c r="E220" i="9"/>
  <c r="M219" i="9"/>
  <c r="L219" i="9"/>
  <c r="E219" i="9"/>
  <c r="M218" i="9"/>
  <c r="L218" i="9"/>
  <c r="E218" i="9"/>
  <c r="M217" i="9"/>
  <c r="L217" i="9"/>
  <c r="F217" i="9" s="1"/>
  <c r="B217" i="9" s="1"/>
  <c r="E217" i="9"/>
  <c r="M216" i="9"/>
  <c r="L216" i="9"/>
  <c r="E216" i="9"/>
  <c r="M215" i="9"/>
  <c r="L215" i="9"/>
  <c r="F215" i="9" s="1"/>
  <c r="E215" i="9"/>
  <c r="B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G157" i="9"/>
  <c r="E157" i="9" s="1"/>
  <c r="F157" i="9"/>
  <c r="H156" i="9"/>
  <c r="G156" i="9"/>
  <c r="F156" i="9"/>
  <c r="H155" i="9"/>
  <c r="E155" i="9" s="1"/>
  <c r="B155" i="9" s="1"/>
  <c r="G155" i="9"/>
  <c r="F155" i="9"/>
  <c r="H154" i="9"/>
  <c r="G154" i="9"/>
  <c r="F154" i="9"/>
  <c r="E154" i="9"/>
  <c r="B154" i="9" s="1"/>
  <c r="H153" i="9"/>
  <c r="G153" i="9"/>
  <c r="E153" i="9" s="1"/>
  <c r="F153" i="9"/>
  <c r="H152" i="9"/>
  <c r="G152" i="9"/>
  <c r="F152" i="9"/>
  <c r="H151" i="9"/>
  <c r="E151" i="9" s="1"/>
  <c r="G151" i="9"/>
  <c r="F151" i="9"/>
  <c r="B151" i="9"/>
  <c r="H150" i="9"/>
  <c r="G150" i="9"/>
  <c r="F150" i="9"/>
  <c r="E150" i="9"/>
  <c r="B150" i="9" s="1"/>
  <c r="H149" i="9"/>
  <c r="G149" i="9"/>
  <c r="E149" i="9" s="1"/>
  <c r="F149" i="9"/>
  <c r="H148" i="9"/>
  <c r="G148" i="9"/>
  <c r="F148" i="9"/>
  <c r="H147" i="9"/>
  <c r="E147" i="9" s="1"/>
  <c r="B147" i="9" s="1"/>
  <c r="G147" i="9"/>
  <c r="F147" i="9"/>
  <c r="H146" i="9"/>
  <c r="G146" i="9"/>
  <c r="F146" i="9"/>
  <c r="E146" i="9"/>
  <c r="B146" i="9" s="1"/>
  <c r="H145" i="9"/>
  <c r="G145" i="9"/>
  <c r="E145" i="9" s="1"/>
  <c r="F145" i="9"/>
  <c r="H144" i="9"/>
  <c r="G144" i="9"/>
  <c r="F144" i="9"/>
  <c r="H143" i="9"/>
  <c r="E143" i="9" s="1"/>
  <c r="G143" i="9"/>
  <c r="F143" i="9"/>
  <c r="B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F136" i="9"/>
  <c r="H135" i="9"/>
  <c r="G135" i="9"/>
  <c r="E135" i="9" s="1"/>
  <c r="B135" i="9" s="1"/>
  <c r="F135" i="9"/>
  <c r="H134" i="9"/>
  <c r="E134" i="9" s="1"/>
  <c r="B134" i="9" s="1"/>
  <c r="G134" i="9"/>
  <c r="F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F72" i="9"/>
  <c r="H71" i="9"/>
  <c r="G71" i="9"/>
  <c r="E71" i="9" s="1"/>
  <c r="B71" i="9" s="1"/>
  <c r="F71" i="9"/>
  <c r="H70" i="9"/>
  <c r="G70" i="9"/>
  <c r="F70" i="9"/>
  <c r="H69" i="9"/>
  <c r="G69" i="9"/>
  <c r="E69" i="9" s="1"/>
  <c r="B69" i="9" s="1"/>
  <c r="F69" i="9"/>
  <c r="H68" i="9"/>
  <c r="G68" i="9"/>
  <c r="F68" i="9"/>
  <c r="H67" i="9"/>
  <c r="G67" i="9"/>
  <c r="F67" i="9"/>
  <c r="H66" i="9"/>
  <c r="E66" i="9" s="1"/>
  <c r="B66" i="9" s="1"/>
  <c r="G66" i="9"/>
  <c r="F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F60" i="9"/>
  <c r="H59" i="9"/>
  <c r="G59" i="9"/>
  <c r="E59" i="9" s="1"/>
  <c r="B59" i="9" s="1"/>
  <c r="F59" i="9"/>
  <c r="H58" i="9"/>
  <c r="E58" i="9" s="1"/>
  <c r="B58" i="9" s="1"/>
  <c r="G58" i="9"/>
  <c r="F58" i="9"/>
  <c r="H57" i="9"/>
  <c r="G57" i="9"/>
  <c r="F57" i="9"/>
  <c r="H56" i="9"/>
  <c r="G56" i="9"/>
  <c r="F56" i="9"/>
  <c r="H55" i="9"/>
  <c r="G55" i="9"/>
  <c r="E55" i="9" s="1"/>
  <c r="B55" i="9" s="1"/>
  <c r="F55" i="9"/>
  <c r="H54" i="9"/>
  <c r="E54" i="9" s="1"/>
  <c r="B54" i="9" s="1"/>
  <c r="G54" i="9"/>
  <c r="F54" i="9"/>
  <c r="H53" i="9"/>
  <c r="G53" i="9"/>
  <c r="F53" i="9"/>
  <c r="H52" i="9"/>
  <c r="G52" i="9"/>
  <c r="E52" i="9" s="1"/>
  <c r="F52" i="9"/>
  <c r="H51" i="9"/>
  <c r="G51" i="9"/>
  <c r="E51" i="9" s="1"/>
  <c r="B51" i="9" s="1"/>
  <c r="F51" i="9"/>
  <c r="H50" i="9"/>
  <c r="E50" i="9" s="1"/>
  <c r="B50" i="9" s="1"/>
  <c r="G50" i="9"/>
  <c r="F50" i="9"/>
  <c r="H49" i="9"/>
  <c r="G49" i="9"/>
  <c r="F49" i="9"/>
  <c r="E49" i="9"/>
  <c r="B49" i="9" s="1"/>
  <c r="H48" i="9"/>
  <c r="G48" i="9"/>
  <c r="E48" i="9" s="1"/>
  <c r="F48" i="9"/>
  <c r="H47" i="9"/>
  <c r="G47" i="9"/>
  <c r="E47" i="9" s="1"/>
  <c r="B47" i="9" s="1"/>
  <c r="F47" i="9"/>
  <c r="H46" i="9"/>
  <c r="G46" i="9"/>
  <c r="F46" i="9"/>
  <c r="H45" i="9"/>
  <c r="G45" i="9"/>
  <c r="E45" i="9" s="1"/>
  <c r="B45" i="9" s="1"/>
  <c r="F45" i="9"/>
  <c r="H44" i="9"/>
  <c r="G44" i="9"/>
  <c r="F44" i="9"/>
  <c r="H43" i="9"/>
  <c r="G43" i="9"/>
  <c r="F43" i="9"/>
  <c r="H42" i="9"/>
  <c r="G42" i="9"/>
  <c r="F42" i="9"/>
  <c r="H41" i="9"/>
  <c r="G41" i="9"/>
  <c r="F41" i="9"/>
  <c r="H40" i="9"/>
  <c r="G40" i="9"/>
  <c r="F40" i="9"/>
  <c r="H39" i="9"/>
  <c r="G39" i="9"/>
  <c r="F39" i="9"/>
  <c r="H38" i="9"/>
  <c r="E38" i="9" s="1"/>
  <c r="B38" i="9" s="1"/>
  <c r="G38" i="9"/>
  <c r="F38" i="9"/>
  <c r="H37" i="9"/>
  <c r="G37" i="9"/>
  <c r="F37" i="9"/>
  <c r="H36" i="9"/>
  <c r="G36" i="9"/>
  <c r="E36" i="9" s="1"/>
  <c r="F36" i="9"/>
  <c r="H35" i="9"/>
  <c r="G35" i="9"/>
  <c r="E35" i="9" s="1"/>
  <c r="B35" i="9" s="1"/>
  <c r="F35" i="9"/>
  <c r="H34" i="9"/>
  <c r="E34" i="9" s="1"/>
  <c r="B34" i="9" s="1"/>
  <c r="G34" i="9"/>
  <c r="F34" i="9"/>
  <c r="H33" i="9"/>
  <c r="G33" i="9"/>
  <c r="F33" i="9"/>
  <c r="E33" i="9"/>
  <c r="H32" i="9"/>
  <c r="G32" i="9"/>
  <c r="E32" i="9" s="1"/>
  <c r="F32" i="9"/>
  <c r="H31" i="9"/>
  <c r="G31" i="9"/>
  <c r="E31" i="9" s="1"/>
  <c r="F31" i="9"/>
  <c r="B31" i="9"/>
  <c r="H30" i="9"/>
  <c r="G30" i="9"/>
  <c r="F30" i="9"/>
  <c r="E30" i="9"/>
  <c r="B30" i="9" s="1"/>
  <c r="H29" i="9"/>
  <c r="G29" i="9"/>
  <c r="F29" i="9"/>
  <c r="E29" i="9"/>
  <c r="H28" i="9"/>
  <c r="G28" i="9"/>
  <c r="E28" i="9" s="1"/>
  <c r="F28" i="9"/>
  <c r="H27" i="9"/>
  <c r="G27" i="9"/>
  <c r="F27" i="9"/>
  <c r="H26" i="9"/>
  <c r="G26" i="9"/>
  <c r="E26" i="9" s="1"/>
  <c r="B26" i="9" s="1"/>
  <c r="F26" i="9"/>
  <c r="H25" i="9"/>
  <c r="G25" i="9"/>
  <c r="F25" i="9"/>
  <c r="H24" i="9"/>
  <c r="G24" i="9"/>
  <c r="E24" i="9" s="1"/>
  <c r="F24" i="9"/>
  <c r="H23" i="9"/>
  <c r="G23" i="9"/>
  <c r="F23" i="9"/>
  <c r="H22" i="9"/>
  <c r="G22" i="9"/>
  <c r="F22" i="9"/>
  <c r="E22" i="9"/>
  <c r="B22" i="9" s="1"/>
  <c r="H21" i="9"/>
  <c r="G21" i="9"/>
  <c r="E21" i="9" s="1"/>
  <c r="F21" i="9"/>
  <c r="F20" i="9"/>
  <c r="F4" i="9"/>
  <c r="O3" i="9"/>
  <c r="G274" i="9" s="1"/>
  <c r="E274" i="9" s="1"/>
  <c r="B274" i="9" s="1"/>
  <c r="I3" i="9"/>
  <c r="H3" i="9"/>
  <c r="G3" i="9"/>
  <c r="D101" i="8"/>
  <c r="I36" i="3" s="1"/>
  <c r="D95" i="8"/>
  <c r="D90" i="8"/>
  <c r="D85" i="8"/>
  <c r="D80" i="8"/>
  <c r="D75" i="8"/>
  <c r="D70" i="8"/>
  <c r="D65" i="8"/>
  <c r="D60" i="8"/>
  <c r="C1535" i="1" s="1"/>
  <c r="D55" i="8"/>
  <c r="D50" i="8"/>
  <c r="D44" i="8"/>
  <c r="D36" i="8"/>
  <c r="D26" i="8"/>
  <c r="D24" i="8" s="1"/>
  <c r="D18" i="8"/>
  <c r="D8" i="8"/>
  <c r="E44" i="7"/>
  <c r="D44" i="7"/>
  <c r="E39" i="7"/>
  <c r="E38" i="7" s="1"/>
  <c r="D39" i="7"/>
  <c r="D38" i="7" s="1"/>
  <c r="E30" i="7"/>
  <c r="D30" i="7"/>
  <c r="C1461" i="1" s="1"/>
  <c r="G1461" i="1" s="1"/>
  <c r="E23" i="7"/>
  <c r="D23" i="7"/>
  <c r="E22" i="7"/>
  <c r="D22" i="7"/>
  <c r="E7" i="7"/>
  <c r="D7" i="7"/>
  <c r="E6" i="7"/>
  <c r="E5" i="7" s="1"/>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1383" i="1"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D1329" i="1"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E245" i="5" s="1"/>
  <c r="D250" i="5"/>
  <c r="F249" i="5"/>
  <c r="F248" i="5"/>
  <c r="F247" i="5"/>
  <c r="E246" i="5"/>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F206" i="5"/>
  <c r="E206" i="5"/>
  <c r="H292" i="9" s="1"/>
  <c r="D206" i="5"/>
  <c r="G292" i="9" s="1"/>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D180" i="5"/>
  <c r="F180" i="5" s="1"/>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5" i="5"/>
  <c r="F144" i="5"/>
  <c r="F143" i="5"/>
  <c r="E142" i="5"/>
  <c r="D142" i="5"/>
  <c r="F142" i="5" s="1"/>
  <c r="F141" i="5"/>
  <c r="F140" i="5"/>
  <c r="F139" i="5"/>
  <c r="F138" i="5"/>
  <c r="F137" i="5"/>
  <c r="F136" i="5"/>
  <c r="F135" i="5"/>
  <c r="E135" i="5"/>
  <c r="E134" i="5" s="1"/>
  <c r="D135" i="5"/>
  <c r="D134"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F79" i="5"/>
  <c r="E79" i="5"/>
  <c r="E78" i="5" s="1"/>
  <c r="D79"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1" i="4"/>
  <c r="F610" i="4"/>
  <c r="F609" i="4"/>
  <c r="F608" i="4"/>
  <c r="F607" i="4"/>
  <c r="F606" i="4"/>
  <c r="F605" i="4"/>
  <c r="E605" i="4"/>
  <c r="D599" i="1" s="1"/>
  <c r="D605" i="4"/>
  <c r="F604" i="4"/>
  <c r="F603" i="4"/>
  <c r="E603" i="4"/>
  <c r="D603" i="4"/>
  <c r="G142"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G206" i="9" s="1"/>
  <c r="E206" i="9" s="1"/>
  <c r="B206" i="9" s="1"/>
  <c r="D577" i="4"/>
  <c r="F576" i="4"/>
  <c r="F575" i="4"/>
  <c r="F574" i="4"/>
  <c r="E574" i="4"/>
  <c r="D574" i="4"/>
  <c r="F573" i="4"/>
  <c r="F572" i="4"/>
  <c r="E571" i="4"/>
  <c r="D571" i="4"/>
  <c r="F571" i="4" s="1"/>
  <c r="F570" i="4"/>
  <c r="F569" i="4"/>
  <c r="E568" i="4"/>
  <c r="E567" i="4" s="1"/>
  <c r="D568" i="4"/>
  <c r="F566" i="4"/>
  <c r="F565" i="4"/>
  <c r="F564" i="4"/>
  <c r="F563" i="4"/>
  <c r="E563" i="4"/>
  <c r="D557" i="1"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F507" i="4"/>
  <c r="E507" i="4"/>
  <c r="D501" i="1" s="1"/>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E472" i="4" s="1"/>
  <c r="D466" i="1" s="1"/>
  <c r="D478" i="4"/>
  <c r="F478" i="4" s="1"/>
  <c r="F477" i="4"/>
  <c r="F476" i="4"/>
  <c r="F475" i="4"/>
  <c r="F474" i="4"/>
  <c r="E473" i="4"/>
  <c r="D473" i="4"/>
  <c r="F473" i="4" s="1"/>
  <c r="F471" i="4"/>
  <c r="F470" i="4"/>
  <c r="E469" i="4"/>
  <c r="D469" i="4"/>
  <c r="F469" i="4" s="1"/>
  <c r="F468" i="4"/>
  <c r="F467"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1" i="4"/>
  <c r="F440" i="4"/>
  <c r="F439" i="4"/>
  <c r="F438" i="4"/>
  <c r="F437" i="4"/>
  <c r="F436" i="4"/>
  <c r="F435" i="4"/>
  <c r="E435" i="4"/>
  <c r="D429" i="1" s="1"/>
  <c r="D435" i="4"/>
  <c r="F434" i="4"/>
  <c r="F433" i="4"/>
  <c r="F432" i="4"/>
  <c r="F431" i="4"/>
  <c r="E430" i="4"/>
  <c r="D430" i="4"/>
  <c r="F430" i="4" s="1"/>
  <c r="F429" i="4"/>
  <c r="F428" i="4"/>
  <c r="F427" i="4"/>
  <c r="E427" i="4"/>
  <c r="D427" i="4"/>
  <c r="F426" i="4"/>
  <c r="F425" i="4"/>
  <c r="F424" i="4"/>
  <c r="F423" i="4"/>
  <c r="E422" i="4"/>
  <c r="D422" i="4"/>
  <c r="E418" i="4"/>
  <c r="D418" i="4"/>
  <c r="E417" i="4"/>
  <c r="D417" i="4"/>
  <c r="E416" i="4"/>
  <c r="D411" i="1" s="1"/>
  <c r="D416" i="4"/>
  <c r="F411" i="4"/>
  <c r="F410" i="4"/>
  <c r="F409" i="4"/>
  <c r="F406" i="4"/>
  <c r="F405" i="4"/>
  <c r="F404" i="4"/>
  <c r="F403" i="4"/>
  <c r="E402" i="4"/>
  <c r="D397" i="1" s="1"/>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59" i="1" s="1"/>
  <c r="D364" i="4"/>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E299" i="4"/>
  <c r="D299" i="4"/>
  <c r="F299" i="4" s="1"/>
  <c r="F296" i="4"/>
  <c r="F295" i="4"/>
  <c r="F294" i="4"/>
  <c r="F293" i="4"/>
  <c r="F292" i="4"/>
  <c r="E288" i="4"/>
  <c r="D284" i="1" s="1"/>
  <c r="D288" i="4"/>
  <c r="F288" i="4" s="1"/>
  <c r="E287" i="4"/>
  <c r="D287" i="4"/>
  <c r="F287" i="4" s="1"/>
  <c r="F286" i="4"/>
  <c r="F285" i="4"/>
  <c r="F284" i="4"/>
  <c r="F283" i="4"/>
  <c r="F282" i="4"/>
  <c r="F281" i="4"/>
  <c r="F280" i="4"/>
  <c r="E279" i="4"/>
  <c r="D275" i="1" s="1"/>
  <c r="H275" i="1" s="1"/>
  <c r="D279" i="4"/>
  <c r="F278" i="4"/>
  <c r="F277" i="4"/>
  <c r="F276" i="4"/>
  <c r="F275" i="4"/>
  <c r="F274" i="4"/>
  <c r="F273" i="4"/>
  <c r="E273" i="4"/>
  <c r="D273" i="4"/>
  <c r="F272" i="4"/>
  <c r="F271" i="4"/>
  <c r="F270" i="4"/>
  <c r="F269" i="4"/>
  <c r="E268" i="4"/>
  <c r="D268" i="4"/>
  <c r="F267" i="4"/>
  <c r="F266" i="4"/>
  <c r="F265" i="4"/>
  <c r="E264" i="4"/>
  <c r="D264" i="4"/>
  <c r="F264" i="4" s="1"/>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36" i="1" s="1"/>
  <c r="D240" i="4"/>
  <c r="F240" i="4" s="1"/>
  <c r="F239" i="4"/>
  <c r="F238" i="4"/>
  <c r="F237" i="4"/>
  <c r="E236" i="4"/>
  <c r="D236" i="4"/>
  <c r="F236" i="4" s="1"/>
  <c r="F235" i="4"/>
  <c r="F234" i="4"/>
  <c r="F233" i="4"/>
  <c r="F232" i="4"/>
  <c r="F231" i="4"/>
  <c r="E231" i="4"/>
  <c r="D231" i="4"/>
  <c r="F230" i="4"/>
  <c r="F229" i="4"/>
  <c r="F228" i="4"/>
  <c r="E228" i="4"/>
  <c r="D228" i="4"/>
  <c r="F227" i="4"/>
  <c r="F226" i="4"/>
  <c r="E225" i="4"/>
  <c r="D225" i="4"/>
  <c r="F223" i="4"/>
  <c r="F222" i="4"/>
  <c r="F221" i="4"/>
  <c r="F220" i="4"/>
  <c r="E219" i="4"/>
  <c r="D219" i="4"/>
  <c r="F218" i="4"/>
  <c r="F217" i="4"/>
  <c r="F216" i="4"/>
  <c r="E216" i="4"/>
  <c r="D216" i="4"/>
  <c r="E215" i="4"/>
  <c r="D215" i="4"/>
  <c r="F214" i="4"/>
  <c r="F213" i="4"/>
  <c r="F212" i="4"/>
  <c r="F211" i="4"/>
  <c r="E210" i="4"/>
  <c r="D210" i="4"/>
  <c r="F210" i="4" s="1"/>
  <c r="F209" i="4"/>
  <c r="F208" i="4"/>
  <c r="F207" i="4"/>
  <c r="F206" i="4"/>
  <c r="F205" i="4"/>
  <c r="F204" i="4"/>
  <c r="F203" i="4"/>
  <c r="E202" i="4"/>
  <c r="D198" i="1" s="1"/>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4" i="4" s="1"/>
  <c r="F162" i="4"/>
  <c r="F161" i="4"/>
  <c r="F160" i="4"/>
  <c r="E159" i="4"/>
  <c r="D155" i="1" s="1"/>
  <c r="D159" i="4"/>
  <c r="F158" i="4"/>
  <c r="F157" i="4"/>
  <c r="F156" i="4"/>
  <c r="F155" i="4"/>
  <c r="F154" i="4"/>
  <c r="E153" i="4"/>
  <c r="D153" i="4"/>
  <c r="D152" i="4" s="1"/>
  <c r="C148" i="1" s="1"/>
  <c r="F150" i="4"/>
  <c r="F149" i="4"/>
  <c r="F148" i="4"/>
  <c r="F147" i="4"/>
  <c r="F146" i="4"/>
  <c r="F145" i="4"/>
  <c r="F144" i="4"/>
  <c r="F143" i="4"/>
  <c r="F142" i="4"/>
  <c r="F141" i="4"/>
  <c r="E140" i="4"/>
  <c r="E139" i="4" s="1"/>
  <c r="D140" i="4"/>
  <c r="F138" i="4"/>
  <c r="F137" i="4"/>
  <c r="F136" i="4"/>
  <c r="F135" i="4"/>
  <c r="F134" i="4"/>
  <c r="E134" i="4"/>
  <c r="D134" i="4"/>
  <c r="F133" i="4"/>
  <c r="E133" i="4"/>
  <c r="D133" i="4"/>
  <c r="F132" i="4"/>
  <c r="F131" i="4"/>
  <c r="F130" i="4"/>
  <c r="F129" i="4"/>
  <c r="E128" i="4"/>
  <c r="D128" i="4"/>
  <c r="F128" i="4" s="1"/>
  <c r="F127" i="4"/>
  <c r="F126" i="4"/>
  <c r="E125" i="4"/>
  <c r="D125" i="4"/>
  <c r="D124" i="4" s="1"/>
  <c r="F123" i="4"/>
  <c r="F122" i="4"/>
  <c r="F121"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F77" i="4"/>
  <c r="E77" i="4"/>
  <c r="D73" i="1" s="1"/>
  <c r="D77" i="4"/>
  <c r="F76" i="4"/>
  <c r="F75" i="4"/>
  <c r="F74" i="4"/>
  <c r="E74" i="4"/>
  <c r="D74" i="4"/>
  <c r="F73" i="4"/>
  <c r="F72" i="4"/>
  <c r="E71" i="4"/>
  <c r="D71" i="4"/>
  <c r="F71" i="4" s="1"/>
  <c r="F70" i="4"/>
  <c r="F69" i="4"/>
  <c r="E68" i="4"/>
  <c r="D68" i="4"/>
  <c r="F68" i="4" s="1"/>
  <c r="F67" i="4"/>
  <c r="F66" i="4"/>
  <c r="F65" i="4"/>
  <c r="E65" i="4"/>
  <c r="D65" i="4"/>
  <c r="F64" i="4"/>
  <c r="F63" i="4"/>
  <c r="E62" i="4"/>
  <c r="D62" i="4"/>
  <c r="F61" i="4"/>
  <c r="F60" i="4"/>
  <c r="E59" i="4"/>
  <c r="D59" i="4"/>
  <c r="F59" i="4" s="1"/>
  <c r="F58" i="4"/>
  <c r="F57" i="4"/>
  <c r="F56" i="4"/>
  <c r="F55" i="4"/>
  <c r="F54" i="4"/>
  <c r="E54" i="4"/>
  <c r="D54" i="4"/>
  <c r="F53" i="4"/>
  <c r="F52" i="4"/>
  <c r="E51" i="4"/>
  <c r="D51" i="4"/>
  <c r="F49" i="4"/>
  <c r="F48" i="4"/>
  <c r="F47" i="4"/>
  <c r="F46" i="4"/>
  <c r="F45" i="4"/>
  <c r="E45" i="4"/>
  <c r="D45" i="4"/>
  <c r="E44" i="4"/>
  <c r="D40" i="1" s="1"/>
  <c r="D44" i="4"/>
  <c r="F44" i="4" s="1"/>
  <c r="F43" i="4"/>
  <c r="F42" i="4"/>
  <c r="F41" i="4"/>
  <c r="F40" i="4"/>
  <c r="E40" i="4"/>
  <c r="D40" i="4"/>
  <c r="F39" i="4"/>
  <c r="F38" i="4"/>
  <c r="E37" i="4"/>
  <c r="D37" i="4"/>
  <c r="F37" i="4" s="1"/>
  <c r="F36" i="4"/>
  <c r="F35" i="4"/>
  <c r="F34" i="4"/>
  <c r="F33" i="4"/>
  <c r="F32" i="4"/>
  <c r="F31" i="4"/>
  <c r="F30" i="4"/>
  <c r="E29" i="4"/>
  <c r="D25" i="1" s="1"/>
  <c r="D29" i="4"/>
  <c r="F28" i="4"/>
  <c r="F27" i="4"/>
  <c r="F26" i="4"/>
  <c r="F25" i="4"/>
  <c r="F24" i="4"/>
  <c r="F23" i="4"/>
  <c r="E23" i="4"/>
  <c r="D23" i="4"/>
  <c r="D7" i="4" s="1"/>
  <c r="C3" i="1" s="1"/>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G30" i="3"/>
  <c r="B30" i="3"/>
  <c r="I29" i="3"/>
  <c r="G29" i="3"/>
  <c r="B29" i="3"/>
  <c r="G28" i="3"/>
  <c r="B28" i="3"/>
  <c r="I27" i="3"/>
  <c r="H27" i="3"/>
  <c r="G27" i="3"/>
  <c r="B27" i="3"/>
  <c r="I26" i="3"/>
  <c r="H26" i="3"/>
  <c r="G26" i="3"/>
  <c r="B26" i="3"/>
  <c r="I25" i="3"/>
  <c r="G25" i="3"/>
  <c r="B25" i="3"/>
  <c r="G24" i="3"/>
  <c r="B24" i="3"/>
  <c r="G23" i="3"/>
  <c r="B23" i="3"/>
  <c r="G22" i="3"/>
  <c r="B22" i="3"/>
  <c r="G21" i="3"/>
  <c r="B21" i="3"/>
  <c r="I20" i="3"/>
  <c r="G20" i="3"/>
  <c r="B20" i="3"/>
  <c r="G19" i="3"/>
  <c r="B19" i="3"/>
  <c r="G18" i="3"/>
  <c r="B18" i="3"/>
  <c r="G17" i="3"/>
  <c r="B17" i="3"/>
  <c r="G16" i="3"/>
  <c r="B16" i="3"/>
  <c r="H10" i="3" a="1"/>
  <c r="H10" i="3"/>
  <c r="L3" i="9" s="1"/>
  <c r="H1580" i="1"/>
  <c r="C1580" i="1"/>
  <c r="G1580" i="1" s="1"/>
  <c r="C1579" i="1"/>
  <c r="C1578" i="1"/>
  <c r="G1578" i="1" s="1"/>
  <c r="H1577" i="1"/>
  <c r="C1577" i="1"/>
  <c r="G1577" i="1" s="1"/>
  <c r="C1575" i="1"/>
  <c r="H1575" i="1" s="1"/>
  <c r="C1574" i="1"/>
  <c r="H1573" i="1"/>
  <c r="G1573" i="1"/>
  <c r="C1573" i="1"/>
  <c r="H1572" i="1"/>
  <c r="C1572" i="1"/>
  <c r="G1572" i="1" s="1"/>
  <c r="C1571" i="1"/>
  <c r="C1570" i="1"/>
  <c r="G1570" i="1" s="1"/>
  <c r="H1569" i="1"/>
  <c r="G1569" i="1"/>
  <c r="C1569" i="1"/>
  <c r="C1568" i="1"/>
  <c r="C1567" i="1"/>
  <c r="H1567" i="1" s="1"/>
  <c r="C1566" i="1"/>
  <c r="H1565" i="1"/>
  <c r="G1565" i="1"/>
  <c r="C1565" i="1"/>
  <c r="H1564" i="1"/>
  <c r="C1564" i="1"/>
  <c r="G1564" i="1" s="1"/>
  <c r="C1563" i="1"/>
  <c r="C1562" i="1"/>
  <c r="H1562" i="1" s="1"/>
  <c r="C1561" i="1"/>
  <c r="G1561" i="1" s="1"/>
  <c r="C1560" i="1"/>
  <c r="H1560" i="1" s="1"/>
  <c r="C1559" i="1"/>
  <c r="C1558" i="1"/>
  <c r="H1558" i="1" s="1"/>
  <c r="H1557" i="1"/>
  <c r="C1557" i="1"/>
  <c r="G1557" i="1" s="1"/>
  <c r="H1556" i="1"/>
  <c r="G1556" i="1"/>
  <c r="C1556" i="1"/>
  <c r="C1555" i="1"/>
  <c r="C1554" i="1"/>
  <c r="H1554" i="1" s="1"/>
  <c r="H1553" i="1"/>
  <c r="C1553" i="1"/>
  <c r="G1553" i="1" s="1"/>
  <c r="H1552" i="1"/>
  <c r="G1552" i="1"/>
  <c r="C1552" i="1"/>
  <c r="C1551" i="1"/>
  <c r="C1550" i="1"/>
  <c r="H1550" i="1" s="1"/>
  <c r="H1549" i="1"/>
  <c r="C1549" i="1"/>
  <c r="G1549" i="1" s="1"/>
  <c r="H1548" i="1"/>
  <c r="G1548" i="1"/>
  <c r="C1548" i="1"/>
  <c r="C1547" i="1"/>
  <c r="C1546" i="1"/>
  <c r="H1546" i="1" s="1"/>
  <c r="H1545" i="1"/>
  <c r="C1545" i="1"/>
  <c r="G1545" i="1" s="1"/>
  <c r="H1544" i="1"/>
  <c r="G1544" i="1"/>
  <c r="C1544" i="1"/>
  <c r="C1543" i="1"/>
  <c r="C1542" i="1"/>
  <c r="H1542" i="1" s="1"/>
  <c r="H1541" i="1"/>
  <c r="C1541" i="1"/>
  <c r="G1541" i="1" s="1"/>
  <c r="H1540" i="1"/>
  <c r="G1540" i="1"/>
  <c r="C1540" i="1"/>
  <c r="C1539" i="1"/>
  <c r="C1538" i="1"/>
  <c r="H1538" i="1" s="1"/>
  <c r="H1537" i="1"/>
  <c r="C1537" i="1"/>
  <c r="G1537" i="1" s="1"/>
  <c r="H1536" i="1"/>
  <c r="G1536" i="1"/>
  <c r="C1536" i="1"/>
  <c r="C1534" i="1"/>
  <c r="H1534" i="1" s="1"/>
  <c r="H1533" i="1"/>
  <c r="C1533" i="1"/>
  <c r="G1533" i="1" s="1"/>
  <c r="H1532" i="1"/>
  <c r="G1532" i="1"/>
  <c r="C1532" i="1"/>
  <c r="C1531" i="1"/>
  <c r="C1530" i="1"/>
  <c r="H1530" i="1" s="1"/>
  <c r="H1529" i="1"/>
  <c r="C1529" i="1"/>
  <c r="G1529" i="1" s="1"/>
  <c r="H1528" i="1"/>
  <c r="G1528" i="1"/>
  <c r="C1528" i="1"/>
  <c r="C1527" i="1"/>
  <c r="C1526" i="1"/>
  <c r="H1526" i="1" s="1"/>
  <c r="H1525" i="1"/>
  <c r="C1525" i="1"/>
  <c r="G1525" i="1" s="1"/>
  <c r="C1523" i="1"/>
  <c r="C1522" i="1"/>
  <c r="H1522" i="1" s="1"/>
  <c r="H1521" i="1"/>
  <c r="C1521" i="1"/>
  <c r="G1521" i="1" s="1"/>
  <c r="H1520" i="1"/>
  <c r="G1520" i="1"/>
  <c r="C1520" i="1"/>
  <c r="C1519" i="1"/>
  <c r="H1516" i="1"/>
  <c r="G1516" i="1"/>
  <c r="C1516" i="1"/>
  <c r="C1515" i="1"/>
  <c r="C1514" i="1"/>
  <c r="H1514" i="1" s="1"/>
  <c r="H1513" i="1"/>
  <c r="C1513" i="1"/>
  <c r="G1513" i="1" s="1"/>
  <c r="H1512" i="1"/>
  <c r="G1512" i="1"/>
  <c r="C1512" i="1"/>
  <c r="C1511" i="1"/>
  <c r="C1510" i="1"/>
  <c r="H1510" i="1" s="1"/>
  <c r="C1509" i="1"/>
  <c r="G1509" i="1" s="1"/>
  <c r="H1508" i="1"/>
  <c r="G1508" i="1"/>
  <c r="C1508" i="1"/>
  <c r="C1507" i="1"/>
  <c r="C1506" i="1"/>
  <c r="H1506" i="1" s="1"/>
  <c r="C1505" i="1"/>
  <c r="G1505" i="1" s="1"/>
  <c r="H1504" i="1"/>
  <c r="C1504" i="1"/>
  <c r="G1504" i="1" s="1"/>
  <c r="C1503" i="1"/>
  <c r="C1502" i="1"/>
  <c r="H1502" i="1" s="1"/>
  <c r="C1501" i="1"/>
  <c r="G1501" i="1" s="1"/>
  <c r="H1500" i="1"/>
  <c r="G1500" i="1"/>
  <c r="C1500" i="1"/>
  <c r="C1499" i="1"/>
  <c r="C1498" i="1"/>
  <c r="H1498" i="1" s="1"/>
  <c r="C1497" i="1"/>
  <c r="G1497" i="1" s="1"/>
  <c r="H1496" i="1"/>
  <c r="G1496" i="1"/>
  <c r="C1496" i="1"/>
  <c r="C1495" i="1"/>
  <c r="C1494" i="1"/>
  <c r="H1494" i="1" s="1"/>
  <c r="C1493" i="1"/>
  <c r="G1493" i="1" s="1"/>
  <c r="C1492" i="1"/>
  <c r="H1492" i="1" s="1"/>
  <c r="C1491" i="1"/>
  <c r="C1490" i="1"/>
  <c r="H1490" i="1" s="1"/>
  <c r="C1489" i="1"/>
  <c r="G1489" i="1" s="1"/>
  <c r="C1488" i="1"/>
  <c r="H1488" i="1" s="1"/>
  <c r="C1487" i="1"/>
  <c r="C1486" i="1"/>
  <c r="H1486" i="1" s="1"/>
  <c r="C1485" i="1"/>
  <c r="G1485" i="1" s="1"/>
  <c r="C1484" i="1"/>
  <c r="H1484" i="1" s="1"/>
  <c r="C1482" i="1"/>
  <c r="H1482" i="1" s="1"/>
  <c r="C1480" i="1"/>
  <c r="G1480" i="1" s="1"/>
  <c r="H1479" i="1"/>
  <c r="D1479" i="1"/>
  <c r="C1479" i="1"/>
  <c r="G1479" i="1" s="1"/>
  <c r="I1479" i="1" s="1"/>
  <c r="J1478" i="1"/>
  <c r="D1478" i="1"/>
  <c r="C1478" i="1"/>
  <c r="H1477" i="1"/>
  <c r="D1477" i="1"/>
  <c r="C1477" i="1"/>
  <c r="G1477" i="1" s="1"/>
  <c r="J1476" i="1"/>
  <c r="D1476" i="1"/>
  <c r="C1476" i="1"/>
  <c r="D1475" i="1"/>
  <c r="C1475" i="1"/>
  <c r="H1474" i="1"/>
  <c r="D1474" i="1"/>
  <c r="C1474" i="1"/>
  <c r="G1474" i="1" s="1"/>
  <c r="J1473" i="1"/>
  <c r="D1473" i="1"/>
  <c r="C1473" i="1"/>
  <c r="H1472" i="1"/>
  <c r="D1472" i="1"/>
  <c r="C1472" i="1"/>
  <c r="G1472" i="1" s="1"/>
  <c r="I1472" i="1" s="1"/>
  <c r="J1471" i="1"/>
  <c r="D1471" i="1"/>
  <c r="C1471" i="1"/>
  <c r="D1470" i="1"/>
  <c r="C1470" i="1"/>
  <c r="D1469" i="1"/>
  <c r="C1469" i="1"/>
  <c r="H1468" i="1"/>
  <c r="D1468" i="1"/>
  <c r="C1468" i="1"/>
  <c r="G1468" i="1" s="1"/>
  <c r="J1467" i="1"/>
  <c r="D1467" i="1"/>
  <c r="C1467" i="1"/>
  <c r="H1466" i="1"/>
  <c r="D1466" i="1"/>
  <c r="C1466" i="1"/>
  <c r="G1466" i="1" s="1"/>
  <c r="I1466" i="1" s="1"/>
  <c r="J1465" i="1"/>
  <c r="D1465" i="1"/>
  <c r="G1465" i="1" s="1"/>
  <c r="C1465" i="1"/>
  <c r="H1465" i="1" s="1"/>
  <c r="H1464" i="1"/>
  <c r="D1464" i="1"/>
  <c r="C1464" i="1"/>
  <c r="G1464" i="1" s="1"/>
  <c r="J1463" i="1"/>
  <c r="D1463" i="1"/>
  <c r="G1463" i="1" s="1"/>
  <c r="C1463" i="1"/>
  <c r="H1462" i="1"/>
  <c r="D1462" i="1"/>
  <c r="C1462" i="1"/>
  <c r="G1462" i="1" s="1"/>
  <c r="I1462" i="1" s="1"/>
  <c r="H1461" i="1"/>
  <c r="D1461" i="1"/>
  <c r="J1460" i="1"/>
  <c r="D1460" i="1"/>
  <c r="C1460" i="1"/>
  <c r="H1459" i="1"/>
  <c r="D1459" i="1"/>
  <c r="C1459" i="1"/>
  <c r="G1459" i="1" s="1"/>
  <c r="I1459" i="1" s="1"/>
  <c r="J1458" i="1"/>
  <c r="D1458" i="1"/>
  <c r="C1458" i="1"/>
  <c r="H1457" i="1"/>
  <c r="D1457" i="1"/>
  <c r="C1457" i="1"/>
  <c r="G1457" i="1" s="1"/>
  <c r="J1456" i="1"/>
  <c r="D1456" i="1"/>
  <c r="G1456" i="1" s="1"/>
  <c r="C1456" i="1"/>
  <c r="H1455" i="1"/>
  <c r="D1455" i="1"/>
  <c r="C1455" i="1"/>
  <c r="G1455" i="1" s="1"/>
  <c r="I1455" i="1" s="1"/>
  <c r="H1454" i="1"/>
  <c r="D1454" i="1"/>
  <c r="C1454" i="1"/>
  <c r="G1454" i="1" s="1"/>
  <c r="D1453" i="1"/>
  <c r="D1452" i="1"/>
  <c r="C1452" i="1"/>
  <c r="H1451" i="1"/>
  <c r="D1451" i="1"/>
  <c r="C1451" i="1"/>
  <c r="G1451" i="1" s="1"/>
  <c r="I1451" i="1" s="1"/>
  <c r="J1450" i="1"/>
  <c r="D1450" i="1"/>
  <c r="G1450" i="1" s="1"/>
  <c r="C1450" i="1"/>
  <c r="H1449" i="1"/>
  <c r="D1449" i="1"/>
  <c r="C1449" i="1"/>
  <c r="G1449" i="1" s="1"/>
  <c r="D1448" i="1"/>
  <c r="G1448" i="1" s="1"/>
  <c r="C1448" i="1"/>
  <c r="H1447" i="1"/>
  <c r="D1447" i="1"/>
  <c r="C1447" i="1"/>
  <c r="G1447" i="1" s="1"/>
  <c r="I1447" i="1" s="1"/>
  <c r="J1446" i="1"/>
  <c r="D1446" i="1"/>
  <c r="G1446" i="1" s="1"/>
  <c r="C1446" i="1"/>
  <c r="H1445" i="1"/>
  <c r="G1445" i="1"/>
  <c r="D1445" i="1"/>
  <c r="C1445" i="1"/>
  <c r="J1445" i="1" s="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H1438" i="1"/>
  <c r="G1438" i="1"/>
  <c r="D1438" i="1"/>
  <c r="C1438" i="1"/>
  <c r="D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D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D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D824" i="1"/>
  <c r="H824" i="1" s="1"/>
  <c r="C824" i="1"/>
  <c r="D823" i="1"/>
  <c r="H823" i="1" s="1"/>
  <c r="C823" i="1"/>
  <c r="H822" i="1"/>
  <c r="G822" i="1"/>
  <c r="D822" i="1"/>
  <c r="C822" i="1"/>
  <c r="D821" i="1"/>
  <c r="C821" i="1"/>
  <c r="H821" i="1" s="1"/>
  <c r="G820" i="1"/>
  <c r="D820" i="1"/>
  <c r="C820" i="1"/>
  <c r="H820" i="1" s="1"/>
  <c r="D819" i="1"/>
  <c r="C819" i="1"/>
  <c r="H819" i="1" s="1"/>
  <c r="H818" i="1"/>
  <c r="G818" i="1"/>
  <c r="D818" i="1"/>
  <c r="C818" i="1"/>
  <c r="H817" i="1"/>
  <c r="G817" i="1"/>
  <c r="D817" i="1"/>
  <c r="C817" i="1"/>
  <c r="D816" i="1"/>
  <c r="C816" i="1"/>
  <c r="H816" i="1" s="1"/>
  <c r="H815" i="1"/>
  <c r="G815" i="1"/>
  <c r="D815" i="1"/>
  <c r="C815" i="1"/>
  <c r="D814" i="1"/>
  <c r="C814" i="1"/>
  <c r="H814" i="1" s="1"/>
  <c r="H813" i="1"/>
  <c r="G813" i="1"/>
  <c r="D813" i="1"/>
  <c r="C813" i="1"/>
  <c r="D812" i="1"/>
  <c r="G812" i="1" s="1"/>
  <c r="C812" i="1"/>
  <c r="H811" i="1"/>
  <c r="G811" i="1"/>
  <c r="D811" i="1"/>
  <c r="C811" i="1"/>
  <c r="H810" i="1"/>
  <c r="G810" i="1"/>
  <c r="D810" i="1"/>
  <c r="C810"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D752" i="1"/>
  <c r="G752" i="1" s="1"/>
  <c r="C752" i="1"/>
  <c r="H752" i="1" s="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G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C718" i="1"/>
  <c r="H717" i="1"/>
  <c r="G717" i="1"/>
  <c r="D717" i="1"/>
  <c r="C717" i="1"/>
  <c r="H716" i="1"/>
  <c r="G716" i="1"/>
  <c r="D716" i="1"/>
  <c r="C716" i="1"/>
  <c r="H715" i="1"/>
  <c r="D715" i="1"/>
  <c r="C715" i="1"/>
  <c r="G715" i="1" s="1"/>
  <c r="H714" i="1"/>
  <c r="G714" i="1"/>
  <c r="D714" i="1"/>
  <c r="C714" i="1"/>
  <c r="D713" i="1"/>
  <c r="C713" i="1"/>
  <c r="H712" i="1"/>
  <c r="G712" i="1"/>
  <c r="D712" i="1"/>
  <c r="C712" i="1"/>
  <c r="D711" i="1"/>
  <c r="C711" i="1"/>
  <c r="H711" i="1" s="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D662" i="1"/>
  <c r="H662" i="1" s="1"/>
  <c r="C662" i="1"/>
  <c r="H661" i="1"/>
  <c r="G661" i="1"/>
  <c r="D661" i="1"/>
  <c r="C661" i="1"/>
  <c r="H660" i="1"/>
  <c r="G660" i="1"/>
  <c r="D660" i="1"/>
  <c r="C660" i="1"/>
  <c r="H659" i="1"/>
  <c r="G659" i="1"/>
  <c r="D659" i="1"/>
  <c r="C659" i="1"/>
  <c r="D658" i="1"/>
  <c r="C658" i="1"/>
  <c r="H658" i="1" s="1"/>
  <c r="H657" i="1"/>
  <c r="G657" i="1"/>
  <c r="D657" i="1"/>
  <c r="C657" i="1"/>
  <c r="H656" i="1"/>
  <c r="G656" i="1"/>
  <c r="D656" i="1"/>
  <c r="C656" i="1"/>
  <c r="H655" i="1"/>
  <c r="G655" i="1"/>
  <c r="D655" i="1"/>
  <c r="C655" i="1"/>
  <c r="D654" i="1"/>
  <c r="C654" i="1"/>
  <c r="H654" i="1" s="1"/>
  <c r="H653" i="1"/>
  <c r="G653" i="1"/>
  <c r="D653" i="1"/>
  <c r="C653" i="1"/>
  <c r="H652" i="1"/>
  <c r="G652" i="1"/>
  <c r="D652" i="1"/>
  <c r="C652" i="1"/>
  <c r="H651" i="1"/>
  <c r="G651" i="1"/>
  <c r="D651" i="1"/>
  <c r="C651" i="1"/>
  <c r="H650" i="1"/>
  <c r="G650" i="1"/>
  <c r="D650" i="1"/>
  <c r="C650" i="1"/>
  <c r="H649" i="1"/>
  <c r="G649" i="1"/>
  <c r="D649" i="1"/>
  <c r="C649" i="1"/>
  <c r="G648" i="1"/>
  <c r="D648" i="1"/>
  <c r="C648" i="1"/>
  <c r="H648" i="1" s="1"/>
  <c r="H647" i="1"/>
  <c r="G647" i="1"/>
  <c r="D647" i="1"/>
  <c r="C647" i="1"/>
  <c r="H646" i="1"/>
  <c r="D646" i="1"/>
  <c r="G646" i="1" s="1"/>
  <c r="C646" i="1"/>
  <c r="C645" i="1"/>
  <c r="H645" i="1" s="1"/>
  <c r="D644" i="1"/>
  <c r="C644" i="1"/>
  <c r="D643" i="1"/>
  <c r="C643" i="1"/>
  <c r="H643" i="1" s="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D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D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C599" i="1"/>
  <c r="H598" i="1"/>
  <c r="G598" i="1"/>
  <c r="D598" i="1"/>
  <c r="C598"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D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C413" i="1"/>
  <c r="D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D398" i="1"/>
  <c r="G398" i="1" s="1"/>
  <c r="C398"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G374" i="1"/>
  <c r="D374" i="1"/>
  <c r="H374" i="1" s="1"/>
  <c r="C374" i="1"/>
  <c r="G373" i="1"/>
  <c r="D373" i="1"/>
  <c r="H373" i="1" s="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H364" i="1"/>
  <c r="G364" i="1"/>
  <c r="D364" i="1"/>
  <c r="C364" i="1"/>
  <c r="D363" i="1"/>
  <c r="H363" i="1" s="1"/>
  <c r="C363" i="1"/>
  <c r="H362" i="1"/>
  <c r="G362" i="1"/>
  <c r="D362" i="1"/>
  <c r="C362" i="1"/>
  <c r="D361" i="1"/>
  <c r="C361" i="1"/>
  <c r="H361" i="1" s="1"/>
  <c r="H360" i="1"/>
  <c r="G360" i="1"/>
  <c r="D360" i="1"/>
  <c r="C360"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D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H291" i="1"/>
  <c r="G291" i="1"/>
  <c r="D291" i="1"/>
  <c r="C291" i="1"/>
  <c r="D290" i="1"/>
  <c r="C290" i="1"/>
  <c r="D289" i="1"/>
  <c r="C289" i="1"/>
  <c r="G289" i="1" s="1"/>
  <c r="H288" i="1"/>
  <c r="G288" i="1"/>
  <c r="D288" i="1"/>
  <c r="C288" i="1"/>
  <c r="H284" i="1"/>
  <c r="G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D276" i="1"/>
  <c r="G276" i="1" s="1"/>
  <c r="C276" i="1"/>
  <c r="G275" i="1"/>
  <c r="C275" i="1"/>
  <c r="G274" i="1"/>
  <c r="D274" i="1"/>
  <c r="C274" i="1"/>
  <c r="H274" i="1" s="1"/>
  <c r="D273" i="1"/>
  <c r="C273" i="1"/>
  <c r="H273" i="1" s="1"/>
  <c r="D272" i="1"/>
  <c r="C272" i="1"/>
  <c r="H272" i="1" s="1"/>
  <c r="G271" i="1"/>
  <c r="D271" i="1"/>
  <c r="C271" i="1"/>
  <c r="H271" i="1" s="1"/>
  <c r="G270" i="1"/>
  <c r="D270" i="1"/>
  <c r="C270" i="1"/>
  <c r="H270" i="1" s="1"/>
  <c r="C269" i="1"/>
  <c r="H268" i="1"/>
  <c r="D268" i="1"/>
  <c r="C268" i="1"/>
  <c r="G268" i="1" s="1"/>
  <c r="H267" i="1"/>
  <c r="D267" i="1"/>
  <c r="C267" i="1"/>
  <c r="G267" i="1" s="1"/>
  <c r="D266" i="1"/>
  <c r="C266" i="1"/>
  <c r="G266" i="1" s="1"/>
  <c r="D265" i="1"/>
  <c r="C265" i="1"/>
  <c r="G265" i="1" s="1"/>
  <c r="D264" i="1"/>
  <c r="C264" i="1"/>
  <c r="G264" i="1" s="1"/>
  <c r="H263" i="1"/>
  <c r="D263" i="1"/>
  <c r="C263" i="1"/>
  <c r="G263" i="1" s="1"/>
  <c r="D262" i="1"/>
  <c r="C262" i="1"/>
  <c r="G262" i="1" s="1"/>
  <c r="D261" i="1"/>
  <c r="C261" i="1"/>
  <c r="D260" i="1"/>
  <c r="C260" i="1"/>
  <c r="G260" i="1" s="1"/>
  <c r="D258" i="1"/>
  <c r="C258" i="1"/>
  <c r="H258" i="1" s="1"/>
  <c r="D257" i="1"/>
  <c r="C257" i="1"/>
  <c r="H257" i="1" s="1"/>
  <c r="D256" i="1"/>
  <c r="C256" i="1"/>
  <c r="D255" i="1"/>
  <c r="C255" i="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H236" i="1"/>
  <c r="G236" i="1"/>
  <c r="C236" i="1"/>
  <c r="H235" i="1"/>
  <c r="G235" i="1"/>
  <c r="D235" i="1"/>
  <c r="C235" i="1"/>
  <c r="H234" i="1"/>
  <c r="G234" i="1"/>
  <c r="D234" i="1"/>
  <c r="C234" i="1"/>
  <c r="D233" i="1"/>
  <c r="C233" i="1"/>
  <c r="G233" i="1" s="1"/>
  <c r="D232" i="1"/>
  <c r="C232" i="1"/>
  <c r="G232" i="1" s="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G219" i="1"/>
  <c r="D219" i="1"/>
  <c r="C219" i="1"/>
  <c r="H219" i="1" s="1"/>
  <c r="D218" i="1"/>
  <c r="C218" i="1"/>
  <c r="H218" i="1" s="1"/>
  <c r="D217" i="1"/>
  <c r="C217" i="1"/>
  <c r="H217" i="1" s="1"/>
  <c r="G216" i="1"/>
  <c r="D216" i="1"/>
  <c r="C216" i="1"/>
  <c r="H216" i="1" s="1"/>
  <c r="D215" i="1"/>
  <c r="C215" i="1"/>
  <c r="D214" i="1"/>
  <c r="C214" i="1"/>
  <c r="H214" i="1" s="1"/>
  <c r="D213" i="1"/>
  <c r="C213" i="1"/>
  <c r="H213" i="1" s="1"/>
  <c r="G212" i="1"/>
  <c r="D212" i="1"/>
  <c r="C212" i="1"/>
  <c r="H212" i="1" s="1"/>
  <c r="D211" i="1"/>
  <c r="G211" i="1" s="1"/>
  <c r="C211" i="1"/>
  <c r="D210" i="1"/>
  <c r="C210" i="1"/>
  <c r="D209" i="1"/>
  <c r="C209" i="1"/>
  <c r="G208" i="1"/>
  <c r="D208" i="1"/>
  <c r="C208" i="1"/>
  <c r="H208" i="1" s="1"/>
  <c r="D207" i="1"/>
  <c r="C207" i="1"/>
  <c r="H207" i="1" s="1"/>
  <c r="C206" i="1"/>
  <c r="H205" i="1"/>
  <c r="D205" i="1"/>
  <c r="C205" i="1"/>
  <c r="G205" i="1" s="1"/>
  <c r="H204" i="1"/>
  <c r="D204" i="1"/>
  <c r="C204" i="1"/>
  <c r="G204" i="1" s="1"/>
  <c r="D203" i="1"/>
  <c r="C203" i="1"/>
  <c r="G203" i="1" s="1"/>
  <c r="D202" i="1"/>
  <c r="C202" i="1"/>
  <c r="G202" i="1" s="1"/>
  <c r="D201" i="1"/>
  <c r="C201" i="1"/>
  <c r="H200" i="1"/>
  <c r="D200" i="1"/>
  <c r="C200" i="1"/>
  <c r="G200" i="1" s="1"/>
  <c r="D199" i="1"/>
  <c r="C199" i="1"/>
  <c r="G199" i="1" s="1"/>
  <c r="C198" i="1"/>
  <c r="H197" i="1"/>
  <c r="D197" i="1"/>
  <c r="C197" i="1"/>
  <c r="G197" i="1" s="1"/>
  <c r="H196" i="1"/>
  <c r="D196" i="1"/>
  <c r="C196" i="1"/>
  <c r="G196" i="1" s="1"/>
  <c r="D195" i="1"/>
  <c r="C195" i="1"/>
  <c r="G195" i="1" s="1"/>
  <c r="D194" i="1"/>
  <c r="C194" i="1"/>
  <c r="G194" i="1" s="1"/>
  <c r="D193" i="1"/>
  <c r="C193" i="1"/>
  <c r="H193" i="1" s="1"/>
  <c r="D191" i="1"/>
  <c r="C191" i="1"/>
  <c r="H190" i="1"/>
  <c r="G190" i="1"/>
  <c r="D190" i="1"/>
  <c r="C190" i="1"/>
  <c r="D189" i="1"/>
  <c r="C189" i="1"/>
  <c r="H189" i="1" s="1"/>
  <c r="H188" i="1"/>
  <c r="G188" i="1"/>
  <c r="D188" i="1"/>
  <c r="C188" i="1"/>
  <c r="G187" i="1"/>
  <c r="D187" i="1"/>
  <c r="C187" i="1"/>
  <c r="D186" i="1"/>
  <c r="C186" i="1"/>
  <c r="D185" i="1"/>
  <c r="C185" i="1"/>
  <c r="H185" i="1" s="1"/>
  <c r="D184" i="1"/>
  <c r="C184" i="1"/>
  <c r="H183" i="1"/>
  <c r="G183" i="1"/>
  <c r="D183" i="1"/>
  <c r="C183" i="1"/>
  <c r="D182" i="1"/>
  <c r="C182" i="1"/>
  <c r="H182" i="1" s="1"/>
  <c r="H181" i="1"/>
  <c r="D181" i="1"/>
  <c r="G181" i="1" s="1"/>
  <c r="C181" i="1"/>
  <c r="H180" i="1"/>
  <c r="G180" i="1"/>
  <c r="D180" i="1"/>
  <c r="C180" i="1"/>
  <c r="H179" i="1"/>
  <c r="D179" i="1"/>
  <c r="G179" i="1" s="1"/>
  <c r="C179" i="1"/>
  <c r="D178" i="1"/>
  <c r="C178" i="1"/>
  <c r="D177" i="1"/>
  <c r="C177" i="1"/>
  <c r="G176" i="1"/>
  <c r="D176" i="1"/>
  <c r="C176" i="1"/>
  <c r="H176" i="1" s="1"/>
  <c r="D175" i="1"/>
  <c r="G175" i="1" s="1"/>
  <c r="C175" i="1"/>
  <c r="D174" i="1"/>
  <c r="C174" i="1"/>
  <c r="C173" i="1"/>
  <c r="H172" i="1"/>
  <c r="G172" i="1"/>
  <c r="D172" i="1"/>
  <c r="C172" i="1"/>
  <c r="H171" i="1"/>
  <c r="G171" i="1"/>
  <c r="D171" i="1"/>
  <c r="C171" i="1"/>
  <c r="D170" i="1"/>
  <c r="H170" i="1" s="1"/>
  <c r="C170" i="1"/>
  <c r="D169" i="1"/>
  <c r="C169" i="1"/>
  <c r="H169" i="1" s="1"/>
  <c r="D168" i="1"/>
  <c r="C168" i="1"/>
  <c r="H167" i="1"/>
  <c r="G167" i="1"/>
  <c r="D167" i="1"/>
  <c r="C167" i="1"/>
  <c r="D166" i="1"/>
  <c r="C166" i="1"/>
  <c r="D165" i="1"/>
  <c r="C165" i="1"/>
  <c r="D164" i="1"/>
  <c r="C164" i="1"/>
  <c r="H164" i="1" s="1"/>
  <c r="H163" i="1"/>
  <c r="D163" i="1"/>
  <c r="C163" i="1"/>
  <c r="H162" i="1"/>
  <c r="G162" i="1"/>
  <c r="D162" i="1"/>
  <c r="C162" i="1"/>
  <c r="D161" i="1"/>
  <c r="C161" i="1"/>
  <c r="H161" i="1" s="1"/>
  <c r="D160" i="1"/>
  <c r="C160" i="1"/>
  <c r="G158" i="1"/>
  <c r="D158" i="1"/>
  <c r="C158" i="1"/>
  <c r="H158" i="1" s="1"/>
  <c r="D157" i="1"/>
  <c r="G157" i="1" s="1"/>
  <c r="C157" i="1"/>
  <c r="H157" i="1" s="1"/>
  <c r="G156" i="1"/>
  <c r="D156" i="1"/>
  <c r="C156" i="1"/>
  <c r="H156" i="1" s="1"/>
  <c r="C155" i="1"/>
  <c r="H155" i="1" s="1"/>
  <c r="D154" i="1"/>
  <c r="C154" i="1"/>
  <c r="H154" i="1" s="1"/>
  <c r="D153" i="1"/>
  <c r="C153" i="1"/>
  <c r="H153" i="1" s="1"/>
  <c r="D152" i="1"/>
  <c r="C152" i="1"/>
  <c r="H152" i="1" s="1"/>
  <c r="D151" i="1"/>
  <c r="C151" i="1"/>
  <c r="H151" i="1" s="1"/>
  <c r="D150" i="1"/>
  <c r="C150" i="1"/>
  <c r="H150" i="1" s="1"/>
  <c r="C149" i="1"/>
  <c r="D146" i="1"/>
  <c r="C146" i="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D135" i="1"/>
  <c r="G134" i="1"/>
  <c r="D134" i="1"/>
  <c r="C134" i="1"/>
  <c r="H134" i="1" s="1"/>
  <c r="G133" i="1"/>
  <c r="D133" i="1"/>
  <c r="C133" i="1"/>
  <c r="H133" i="1" s="1"/>
  <c r="G132" i="1"/>
  <c r="D132" i="1"/>
  <c r="C132" i="1"/>
  <c r="H132" i="1" s="1"/>
  <c r="G131" i="1"/>
  <c r="D131" i="1"/>
  <c r="C131" i="1"/>
  <c r="H131" i="1" s="1"/>
  <c r="G130" i="1"/>
  <c r="D130" i="1"/>
  <c r="C130" i="1"/>
  <c r="H130" i="1" s="1"/>
  <c r="G129" i="1"/>
  <c r="D129" i="1"/>
  <c r="C129" i="1"/>
  <c r="H129" i="1" s="1"/>
  <c r="G128" i="1"/>
  <c r="D128" i="1"/>
  <c r="C128" i="1"/>
  <c r="H128" i="1" s="1"/>
  <c r="G127" i="1"/>
  <c r="D127" i="1"/>
  <c r="C127" i="1"/>
  <c r="H127" i="1" s="1"/>
  <c r="G126" i="1"/>
  <c r="D126" i="1"/>
  <c r="C126" i="1"/>
  <c r="H126" i="1" s="1"/>
  <c r="G125" i="1"/>
  <c r="D125" i="1"/>
  <c r="C125" i="1"/>
  <c r="H125" i="1" s="1"/>
  <c r="C124" i="1"/>
  <c r="D123" i="1"/>
  <c r="C123" i="1"/>
  <c r="D122" i="1"/>
  <c r="C122" i="1"/>
  <c r="H122" i="1" s="1"/>
  <c r="D121" i="1"/>
  <c r="C121" i="1"/>
  <c r="D119" i="1"/>
  <c r="C119" i="1"/>
  <c r="H119" i="1" s="1"/>
  <c r="D118" i="1"/>
  <c r="C118" i="1"/>
  <c r="D117" i="1"/>
  <c r="C117" i="1"/>
  <c r="H117" i="1" s="1"/>
  <c r="D116" i="1"/>
  <c r="C116" i="1"/>
  <c r="D115" i="1"/>
  <c r="C115" i="1"/>
  <c r="H115" i="1" s="1"/>
  <c r="D114" i="1"/>
  <c r="C114" i="1"/>
  <c r="H114" i="1" s="1"/>
  <c r="D113" i="1"/>
  <c r="C113" i="1"/>
  <c r="H113" i="1" s="1"/>
  <c r="D112" i="1"/>
  <c r="C112" i="1"/>
  <c r="H112" i="1" s="1"/>
  <c r="D111" i="1"/>
  <c r="C111" i="1"/>
  <c r="D110" i="1"/>
  <c r="C110" i="1"/>
  <c r="H110" i="1" s="1"/>
  <c r="D109" i="1"/>
  <c r="C109" i="1"/>
  <c r="H109" i="1" s="1"/>
  <c r="D108" i="1"/>
  <c r="C108" i="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D88" i="1"/>
  <c r="C88" i="1"/>
  <c r="H88" i="1" s="1"/>
  <c r="C87" i="1"/>
  <c r="D86" i="1"/>
  <c r="C86" i="1"/>
  <c r="H86" i="1" s="1"/>
  <c r="D85" i="1"/>
  <c r="C85" i="1"/>
  <c r="H85" i="1" s="1"/>
  <c r="D84" i="1"/>
  <c r="C84" i="1"/>
  <c r="H84" i="1" s="1"/>
  <c r="D83" i="1"/>
  <c r="C83" i="1"/>
  <c r="H83" i="1" s="1"/>
  <c r="D82" i="1"/>
  <c r="C82" i="1"/>
  <c r="H82" i="1" s="1"/>
  <c r="D81" i="1"/>
  <c r="C81" i="1"/>
  <c r="D80" i="1"/>
  <c r="C80" i="1"/>
  <c r="H80" i="1" s="1"/>
  <c r="D79" i="1"/>
  <c r="C79" i="1"/>
  <c r="D77" i="1"/>
  <c r="C77" i="1"/>
  <c r="H77" i="1" s="1"/>
  <c r="D76" i="1"/>
  <c r="C76" i="1"/>
  <c r="H76" i="1" s="1"/>
  <c r="D75" i="1"/>
  <c r="C75" i="1"/>
  <c r="H75" i="1" s="1"/>
  <c r="D74" i="1"/>
  <c r="C74" i="1"/>
  <c r="H74" i="1" s="1"/>
  <c r="H73" i="1"/>
  <c r="G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D59" i="1"/>
  <c r="G59" i="1" s="1"/>
  <c r="C59" i="1"/>
  <c r="D58" i="1"/>
  <c r="G58" i="1" s="1"/>
  <c r="C58" i="1"/>
  <c r="H58" i="1" s="1"/>
  <c r="D57" i="1"/>
  <c r="H57" i="1" s="1"/>
  <c r="C57" i="1"/>
  <c r="G57" i="1" s="1"/>
  <c r="H56" i="1"/>
  <c r="D56" i="1"/>
  <c r="C56" i="1"/>
  <c r="G56" i="1" s="1"/>
  <c r="D55" i="1"/>
  <c r="H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G45" i="1"/>
  <c r="D45" i="1"/>
  <c r="C45" i="1"/>
  <c r="H45" i="1" s="1"/>
  <c r="G44" i="1"/>
  <c r="D44" i="1"/>
  <c r="C44" i="1"/>
  <c r="H44" i="1" s="1"/>
  <c r="G43" i="1"/>
  <c r="D43" i="1"/>
  <c r="C43" i="1"/>
  <c r="H43" i="1" s="1"/>
  <c r="G42" i="1"/>
  <c r="D42" i="1"/>
  <c r="C42" i="1"/>
  <c r="H42" i="1" s="1"/>
  <c r="G41" i="1"/>
  <c r="D41" i="1"/>
  <c r="C41" i="1"/>
  <c r="H41" i="1" s="1"/>
  <c r="G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C25" i="1"/>
  <c r="H25" i="1" s="1"/>
  <c r="D24" i="1"/>
  <c r="C24" i="1"/>
  <c r="H24" i="1" s="1"/>
  <c r="D23" i="1"/>
  <c r="C23" i="1"/>
  <c r="H23" i="1" s="1"/>
  <c r="D22" i="1"/>
  <c r="C22" i="1"/>
  <c r="H22" i="1" s="1"/>
  <c r="D21" i="1"/>
  <c r="C21" i="1"/>
  <c r="H21" i="1" s="1"/>
  <c r="D20" i="1"/>
  <c r="C20" i="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D4" i="1"/>
  <c r="C4" i="1"/>
  <c r="H1561" i="1" l="1"/>
  <c r="G1560" i="1"/>
  <c r="D49" i="8"/>
  <c r="C1524" i="1" s="1"/>
  <c r="C1576" i="1"/>
  <c r="H1509" i="1"/>
  <c r="H1505" i="1"/>
  <c r="H1501" i="1"/>
  <c r="H1493" i="1"/>
  <c r="D6" i="8"/>
  <c r="C1481" i="1" s="1"/>
  <c r="G1481" i="1" s="1"/>
  <c r="H1497" i="1"/>
  <c r="G1492" i="1"/>
  <c r="H1489" i="1"/>
  <c r="G1488" i="1"/>
  <c r="H1485" i="1"/>
  <c r="C1483" i="1"/>
  <c r="H1483" i="1" s="1"/>
  <c r="G1484" i="1"/>
  <c r="H1480" i="1"/>
  <c r="G823" i="1"/>
  <c r="G824" i="1"/>
  <c r="H812" i="1"/>
  <c r="H809" i="1"/>
  <c r="H735" i="1"/>
  <c r="H718" i="1"/>
  <c r="F219" i="9"/>
  <c r="B219" i="9" s="1"/>
  <c r="H713" i="1"/>
  <c r="E40" i="9"/>
  <c r="G662" i="1"/>
  <c r="E25" i="9"/>
  <c r="H644" i="1"/>
  <c r="G642" i="1"/>
  <c r="F652" i="4"/>
  <c r="G397" i="1"/>
  <c r="H397" i="1"/>
  <c r="G365" i="1"/>
  <c r="G363" i="1"/>
  <c r="F364" i="4"/>
  <c r="F418" i="4"/>
  <c r="H290" i="1"/>
  <c r="H413" i="1"/>
  <c r="E643" i="4"/>
  <c r="D637" i="1" s="1"/>
  <c r="H411" i="1"/>
  <c r="E644" i="4"/>
  <c r="D638" i="1" s="1"/>
  <c r="F279" i="4"/>
  <c r="H276" i="1"/>
  <c r="G261" i="1"/>
  <c r="F226" i="9"/>
  <c r="E68" i="9"/>
  <c r="B68" i="9" s="1"/>
  <c r="H255" i="1"/>
  <c r="E67" i="9"/>
  <c r="B67" i="9" s="1"/>
  <c r="H256" i="1"/>
  <c r="H211" i="1"/>
  <c r="F219" i="4"/>
  <c r="F215" i="4"/>
  <c r="E57" i="9"/>
  <c r="B57" i="9" s="1"/>
  <c r="H215" i="1"/>
  <c r="H210" i="1"/>
  <c r="E56" i="9"/>
  <c r="H209" i="1"/>
  <c r="G198" i="1"/>
  <c r="E53" i="9"/>
  <c r="B53" i="9" s="1"/>
  <c r="G201" i="1"/>
  <c r="F202" i="4"/>
  <c r="H191" i="1"/>
  <c r="H187" i="1"/>
  <c r="H186" i="1"/>
  <c r="H184" i="1"/>
  <c r="F188" i="4"/>
  <c r="F220" i="9"/>
  <c r="E44" i="9"/>
  <c r="E43" i="9"/>
  <c r="B43" i="9" s="1"/>
  <c r="F218" i="9"/>
  <c r="E41" i="9"/>
  <c r="B41" i="9" s="1"/>
  <c r="H178" i="1"/>
  <c r="H177" i="1"/>
  <c r="H175" i="1"/>
  <c r="H174" i="1"/>
  <c r="H173" i="1"/>
  <c r="F177" i="4"/>
  <c r="G170" i="1"/>
  <c r="H168" i="1"/>
  <c r="H166" i="1"/>
  <c r="F169" i="4"/>
  <c r="H165" i="1"/>
  <c r="G163" i="1"/>
  <c r="H160" i="1"/>
  <c r="F159" i="4"/>
  <c r="E39" i="9"/>
  <c r="B39" i="9" s="1"/>
  <c r="H79" i="1"/>
  <c r="H81" i="1"/>
  <c r="E82" i="4"/>
  <c r="D78" i="1" s="1"/>
  <c r="H146" i="1"/>
  <c r="H121" i="1"/>
  <c r="H123" i="1"/>
  <c r="H116" i="1"/>
  <c r="H118" i="1"/>
  <c r="E106" i="4"/>
  <c r="D102" i="1" s="1"/>
  <c r="F120" i="4"/>
  <c r="E37" i="9"/>
  <c r="B37" i="9" s="1"/>
  <c r="F216" i="9"/>
  <c r="H111" i="1"/>
  <c r="H108" i="1"/>
  <c r="H89" i="1"/>
  <c r="D87" i="1"/>
  <c r="H87" i="1" s="1"/>
  <c r="F91" i="4"/>
  <c r="F62" i="4"/>
  <c r="H59" i="1"/>
  <c r="E27" i="9"/>
  <c r="B27" i="9" s="1"/>
  <c r="G55" i="1"/>
  <c r="F29" i="4"/>
  <c r="H20" i="1"/>
  <c r="E23" i="9"/>
  <c r="B23" i="9" s="1"/>
  <c r="H5" i="1"/>
  <c r="H4" i="1"/>
  <c r="G821" i="1"/>
  <c r="G819" i="1"/>
  <c r="G816" i="1"/>
  <c r="G814" i="1"/>
  <c r="G809" i="1"/>
  <c r="G718" i="1"/>
  <c r="G713" i="1"/>
  <c r="G711" i="1"/>
  <c r="G658" i="1"/>
  <c r="G654" i="1"/>
  <c r="G644" i="1"/>
  <c r="G643" i="1"/>
  <c r="H642" i="1"/>
  <c r="G645" i="1"/>
  <c r="G361" i="1"/>
  <c r="C359" i="1"/>
  <c r="G290" i="1"/>
  <c r="G413" i="1"/>
  <c r="H289" i="1"/>
  <c r="G411" i="1"/>
  <c r="E273" i="9"/>
  <c r="B273" i="9" s="1"/>
  <c r="E70" i="9"/>
  <c r="B70" i="9" s="1"/>
  <c r="H264" i="1"/>
  <c r="B226" i="9"/>
  <c r="H260" i="1"/>
  <c r="E225" i="9"/>
  <c r="B225" i="9" s="1"/>
  <c r="H232" i="1"/>
  <c r="H233" i="1"/>
  <c r="G215" i="1"/>
  <c r="D196" i="4"/>
  <c r="G207" i="1"/>
  <c r="H201" i="1"/>
  <c r="G191" i="1"/>
  <c r="G189" i="1"/>
  <c r="E46" i="9"/>
  <c r="B46" i="9" s="1"/>
  <c r="G186" i="1"/>
  <c r="G184" i="1"/>
  <c r="G185" i="1"/>
  <c r="F221" i="9"/>
  <c r="B221" i="9" s="1"/>
  <c r="G182" i="1"/>
  <c r="B220" i="9"/>
  <c r="E42" i="9"/>
  <c r="B42" i="9" s="1"/>
  <c r="G178" i="1"/>
  <c r="G177" i="1"/>
  <c r="G173" i="1"/>
  <c r="G174" i="1"/>
  <c r="G169" i="1"/>
  <c r="G168" i="1"/>
  <c r="G165" i="1"/>
  <c r="G166" i="1"/>
  <c r="G164" i="1"/>
  <c r="G160" i="1"/>
  <c r="G161" i="1"/>
  <c r="D163" i="4"/>
  <c r="G155" i="1"/>
  <c r="F153" i="4"/>
  <c r="G146" i="1"/>
  <c r="F124" i="4"/>
  <c r="C120" i="1"/>
  <c r="F125" i="4"/>
  <c r="F213" i="9"/>
  <c r="B213" i="9" s="1"/>
  <c r="G25" i="1"/>
  <c r="G26" i="1"/>
  <c r="G27" i="1"/>
  <c r="G28" i="1"/>
  <c r="G29" i="1"/>
  <c r="G30" i="1"/>
  <c r="G31" i="1"/>
  <c r="G32" i="1"/>
  <c r="G33" i="1"/>
  <c r="G34" i="1"/>
  <c r="G35" i="1"/>
  <c r="G36" i="1"/>
  <c r="G37" i="1"/>
  <c r="G38" i="1"/>
  <c r="G39" i="1"/>
  <c r="G121" i="1"/>
  <c r="G122" i="1"/>
  <c r="G123" i="1"/>
  <c r="G150" i="1"/>
  <c r="G151" i="1"/>
  <c r="G152" i="1"/>
  <c r="G153" i="1"/>
  <c r="G154" i="1"/>
  <c r="H195" i="1"/>
  <c r="H199" i="1"/>
  <c r="H203" i="1"/>
  <c r="G210" i="1"/>
  <c r="G214" i="1"/>
  <c r="G218" i="1"/>
  <c r="G237" i="1"/>
  <c r="G238" i="1"/>
  <c r="G239" i="1"/>
  <c r="G240" i="1"/>
  <c r="G241" i="1"/>
  <c r="G242" i="1"/>
  <c r="G243" i="1"/>
  <c r="G244" i="1"/>
  <c r="G245" i="1"/>
  <c r="G246" i="1"/>
  <c r="G247" i="1"/>
  <c r="G249" i="1"/>
  <c r="G250" i="1"/>
  <c r="G251" i="1"/>
  <c r="G252" i="1"/>
  <c r="G253" i="1"/>
  <c r="G254" i="1"/>
  <c r="G255" i="1"/>
  <c r="G256" i="1"/>
  <c r="G257" i="1"/>
  <c r="G258" i="1"/>
  <c r="H262" i="1"/>
  <c r="H266" i="1"/>
  <c r="G273" i="1"/>
  <c r="G4" i="1"/>
  <c r="G5" i="1"/>
  <c r="G6" i="1"/>
  <c r="G7" i="1"/>
  <c r="G8" i="1"/>
  <c r="G9" i="1"/>
  <c r="G10" i="1"/>
  <c r="G11" i="1"/>
  <c r="G12" i="1"/>
  <c r="G13" i="1"/>
  <c r="G14" i="1"/>
  <c r="G15" i="1"/>
  <c r="G16" i="1"/>
  <c r="G17" i="1"/>
  <c r="G18" i="1"/>
  <c r="G19" i="1"/>
  <c r="G20" i="1"/>
  <c r="G21" i="1"/>
  <c r="G22" i="1"/>
  <c r="G23" i="1"/>
  <c r="G24"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93" i="1"/>
  <c r="H194" i="1"/>
  <c r="H198" i="1"/>
  <c r="H202" i="1"/>
  <c r="G209" i="1"/>
  <c r="G213" i="1"/>
  <c r="G217" i="1"/>
  <c r="H261" i="1"/>
  <c r="H265" i="1"/>
  <c r="G272" i="1"/>
  <c r="H1442" i="1"/>
  <c r="G1442" i="1"/>
  <c r="J1442" i="1"/>
  <c r="H1448" i="1"/>
  <c r="H1460" i="1"/>
  <c r="G1460" i="1"/>
  <c r="I1460" i="1" s="1"/>
  <c r="H1467" i="1"/>
  <c r="G1467" i="1"/>
  <c r="H1470" i="1"/>
  <c r="G1470" i="1"/>
  <c r="H1473" i="1"/>
  <c r="G1473" i="1"/>
  <c r="H1476" i="1"/>
  <c r="G1476" i="1"/>
  <c r="H1487" i="1"/>
  <c r="G1487" i="1"/>
  <c r="H1503" i="1"/>
  <c r="G1503" i="1"/>
  <c r="H1535" i="1"/>
  <c r="G1535" i="1"/>
  <c r="H1551" i="1"/>
  <c r="G1551" i="1"/>
  <c r="G1574" i="1"/>
  <c r="H1574" i="1"/>
  <c r="D124" i="1"/>
  <c r="G124" i="1" s="1"/>
  <c r="E124" i="4"/>
  <c r="D120" i="1" s="1"/>
  <c r="G120" i="1" s="1"/>
  <c r="F442" i="4"/>
  <c r="C436" i="1"/>
  <c r="H142" i="9"/>
  <c r="D597" i="1"/>
  <c r="E593" i="4"/>
  <c r="D587" i="1" s="1"/>
  <c r="F612" i="4"/>
  <c r="C606" i="1"/>
  <c r="F626" i="4"/>
  <c r="D625" i="4"/>
  <c r="C620" i="1"/>
  <c r="G286" i="9"/>
  <c r="E286" i="9" s="1"/>
  <c r="B286" i="9" s="1"/>
  <c r="F88" i="5"/>
  <c r="D87" i="5"/>
  <c r="C1066" i="1"/>
  <c r="H1440" i="1"/>
  <c r="G1440" i="1"/>
  <c r="J1440" i="1"/>
  <c r="I1448" i="1"/>
  <c r="H1452" i="1"/>
  <c r="G1452" i="1"/>
  <c r="H1499" i="1"/>
  <c r="G1499" i="1"/>
  <c r="H1515" i="1"/>
  <c r="G1515" i="1"/>
  <c r="H1523" i="1"/>
  <c r="G1523" i="1"/>
  <c r="H1531" i="1"/>
  <c r="G1531" i="1"/>
  <c r="H1547" i="1"/>
  <c r="G1547" i="1"/>
  <c r="H1563" i="1"/>
  <c r="G1563" i="1"/>
  <c r="H1568" i="1"/>
  <c r="G1568" i="1"/>
  <c r="D206" i="1"/>
  <c r="H206" i="1" s="1"/>
  <c r="E196" i="4"/>
  <c r="D192" i="1" s="1"/>
  <c r="D644" i="4"/>
  <c r="F417" i="4"/>
  <c r="C412" i="1"/>
  <c r="E528" i="4"/>
  <c r="D523" i="1"/>
  <c r="D7" i="5"/>
  <c r="F12" i="5"/>
  <c r="C990" i="1"/>
  <c r="G289" i="9"/>
  <c r="E289" i="9" s="1"/>
  <c r="B289" i="9" s="1"/>
  <c r="F177" i="5"/>
  <c r="C1154" i="1"/>
  <c r="H291" i="9"/>
  <c r="D1167" i="1"/>
  <c r="H1446" i="1"/>
  <c r="J1448" i="1"/>
  <c r="H1450" i="1"/>
  <c r="J1452" i="1"/>
  <c r="I1457" i="1"/>
  <c r="H1458" i="1"/>
  <c r="G1458" i="1"/>
  <c r="I1458" i="1" s="1"/>
  <c r="I1464" i="1"/>
  <c r="I1465" i="1"/>
  <c r="I1468" i="1"/>
  <c r="H1469" i="1"/>
  <c r="G1469" i="1"/>
  <c r="H1471" i="1"/>
  <c r="G1471" i="1"/>
  <c r="I1474" i="1"/>
  <c r="H1475" i="1"/>
  <c r="G1475" i="1"/>
  <c r="I1477" i="1"/>
  <c r="H1478" i="1"/>
  <c r="G1478" i="1"/>
  <c r="H1495" i="1"/>
  <c r="G1495" i="1"/>
  <c r="H1511" i="1"/>
  <c r="G1511" i="1"/>
  <c r="H1519" i="1"/>
  <c r="G1519" i="1"/>
  <c r="H1527" i="1"/>
  <c r="G1527" i="1"/>
  <c r="H1543" i="1"/>
  <c r="G1543" i="1"/>
  <c r="H1559" i="1"/>
  <c r="G1559" i="1"/>
  <c r="H1571" i="1"/>
  <c r="G1571" i="1"/>
  <c r="H1576" i="1"/>
  <c r="G1576" i="1"/>
  <c r="D149" i="1"/>
  <c r="G149" i="1" s="1"/>
  <c r="E152" i="4"/>
  <c r="F312" i="4"/>
  <c r="D311" i="4"/>
  <c r="C307" i="1"/>
  <c r="F351" i="4"/>
  <c r="C346" i="1"/>
  <c r="D5" i="7"/>
  <c r="C1437" i="1"/>
  <c r="H30" i="3"/>
  <c r="C1453" i="1"/>
  <c r="H1444" i="1"/>
  <c r="G1444" i="1"/>
  <c r="J1444" i="1"/>
  <c r="I1446" i="1"/>
  <c r="I1449" i="1"/>
  <c r="I1450" i="1"/>
  <c r="H1456" i="1"/>
  <c r="I1456" i="1" s="1"/>
  <c r="H1463" i="1"/>
  <c r="I1463" i="1" s="1"/>
  <c r="H1491" i="1"/>
  <c r="G1491" i="1"/>
  <c r="H1507" i="1"/>
  <c r="G1507" i="1"/>
  <c r="H1539" i="1"/>
  <c r="G1539" i="1"/>
  <c r="H1555" i="1"/>
  <c r="G1555" i="1"/>
  <c r="G1566" i="1"/>
  <c r="H1566" i="1"/>
  <c r="H1579" i="1"/>
  <c r="G1579" i="1"/>
  <c r="F140" i="4"/>
  <c r="D139" i="4"/>
  <c r="D269" i="1"/>
  <c r="H269" i="1" s="1"/>
  <c r="E263" i="4"/>
  <c r="D259" i="1" s="1"/>
  <c r="D294" i="1"/>
  <c r="D457" i="1"/>
  <c r="E459" i="4"/>
  <c r="D453" i="1" s="1"/>
  <c r="D459" i="4"/>
  <c r="F466" i="4"/>
  <c r="C460" i="1"/>
  <c r="F134" i="5"/>
  <c r="C1112" i="1"/>
  <c r="F66" i="6"/>
  <c r="C1360" i="1"/>
  <c r="F51" i="4"/>
  <c r="D50" i="4"/>
  <c r="H20" i="9"/>
  <c r="G20" i="9"/>
  <c r="F152" i="4"/>
  <c r="F225" i="4"/>
  <c r="D224" i="4"/>
  <c r="F253" i="4"/>
  <c r="D252" i="4"/>
  <c r="D263" i="4"/>
  <c r="F268" i="4"/>
  <c r="F345" i="4"/>
  <c r="D344" i="4"/>
  <c r="F397" i="4"/>
  <c r="D396" i="4"/>
  <c r="F516" i="4"/>
  <c r="D515" i="4"/>
  <c r="F568" i="4"/>
  <c r="D567" i="4"/>
  <c r="G186" i="9"/>
  <c r="E186" i="9" s="1"/>
  <c r="B186" i="9"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E7" i="4"/>
  <c r="F7" i="4" s="1"/>
  <c r="E50" i="4"/>
  <c r="D46" i="1" s="1"/>
  <c r="D643" i="4"/>
  <c r="F422" i="4"/>
  <c r="D421" i="4"/>
  <c r="F239" i="5"/>
  <c r="D238" i="5"/>
  <c r="F259" i="5"/>
  <c r="D258" i="5"/>
  <c r="F6" i="6"/>
  <c r="D5" i="6"/>
  <c r="G1567" i="1"/>
  <c r="H1570" i="1"/>
  <c r="G1575" i="1"/>
  <c r="H1578" i="1"/>
  <c r="F83" i="4"/>
  <c r="D82" i="4"/>
  <c r="F107" i="4"/>
  <c r="D106" i="4"/>
  <c r="E163" i="4"/>
  <c r="D159" i="1" s="1"/>
  <c r="E224" i="4"/>
  <c r="D220" i="1" s="1"/>
  <c r="E311" i="4"/>
  <c r="D306" i="1" s="1"/>
  <c r="E363" i="4"/>
  <c r="D358" i="1" s="1"/>
  <c r="E421" i="4"/>
  <c r="E484" i="4"/>
  <c r="D478" i="1" s="1"/>
  <c r="H287" i="9"/>
  <c r="E146" i="5"/>
  <c r="D1124" i="1" s="1"/>
  <c r="F191" i="5"/>
  <c r="D190" i="5"/>
  <c r="E237" i="5"/>
  <c r="E5" i="6"/>
  <c r="F90" i="6"/>
  <c r="D89" i="6"/>
  <c r="M212" i="9"/>
  <c r="G278" i="9"/>
  <c r="E278" i="9" s="1"/>
  <c r="B278" i="9" s="1"/>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0" i="9"/>
  <c r="E160" i="9" s="1"/>
  <c r="B160" i="9" s="1"/>
  <c r="G211" i="9"/>
  <c r="E211" i="9" s="1"/>
  <c r="B211" i="9" s="1"/>
  <c r="G207" i="9"/>
  <c r="E207" i="9" s="1"/>
  <c r="B207" i="9" s="1"/>
  <c r="G203" i="9"/>
  <c r="E203" i="9" s="1"/>
  <c r="B203" i="9" s="1"/>
  <c r="G199" i="9"/>
  <c r="E199" i="9" s="1"/>
  <c r="B199" i="9" s="1"/>
  <c r="G195" i="9"/>
  <c r="E195" i="9" s="1"/>
  <c r="B195" i="9" s="1"/>
  <c r="L191" i="9"/>
  <c r="F191" i="9" s="1"/>
  <c r="G189" i="9"/>
  <c r="E189" i="9" s="1"/>
  <c r="B189" i="9" s="1"/>
  <c r="G185" i="9"/>
  <c r="E185" i="9" s="1"/>
  <c r="B185" i="9" s="1"/>
  <c r="G181" i="9"/>
  <c r="E181" i="9" s="1"/>
  <c r="B181" i="9" s="1"/>
  <c r="G177" i="9"/>
  <c r="E177" i="9" s="1"/>
  <c r="B177" i="9" s="1"/>
  <c r="G165" i="9"/>
  <c r="E165" i="9" s="1"/>
  <c r="B165" i="9" s="1"/>
  <c r="G161" i="9"/>
  <c r="E161" i="9" s="1"/>
  <c r="B161" i="9" s="1"/>
  <c r="G162" i="9"/>
  <c r="E162" i="9" s="1"/>
  <c r="B162" i="9" s="1"/>
  <c r="I10" i="9"/>
  <c r="B24" i="9"/>
  <c r="B28" i="9"/>
  <c r="B32" i="9"/>
  <c r="B40" i="9"/>
  <c r="B48" i="9"/>
  <c r="B56" i="9"/>
  <c r="B64" i="9"/>
  <c r="B72" i="9"/>
  <c r="B80" i="9"/>
  <c r="B88" i="9"/>
  <c r="B96" i="9"/>
  <c r="B104" i="9"/>
  <c r="B112" i="9"/>
  <c r="B120" i="9"/>
  <c r="B128" i="9"/>
  <c r="B136" i="9"/>
  <c r="G163" i="9"/>
  <c r="E163" i="9" s="1"/>
  <c r="B163" i="9" s="1"/>
  <c r="G190" i="9"/>
  <c r="E190" i="9" s="1"/>
  <c r="B190" i="9" s="1"/>
  <c r="G194" i="9"/>
  <c r="E194" i="9" s="1"/>
  <c r="B194" i="9" s="1"/>
  <c r="G210" i="9"/>
  <c r="E210" i="9" s="1"/>
  <c r="B210" i="9" s="1"/>
  <c r="D363" i="4"/>
  <c r="D472" i="4"/>
  <c r="D484" i="4"/>
  <c r="E87" i="5"/>
  <c r="D1065" i="1" s="1"/>
  <c r="D118" i="5"/>
  <c r="D68" i="5" s="1"/>
  <c r="D146" i="5"/>
  <c r="E176" i="5"/>
  <c r="D245" i="5"/>
  <c r="G178" i="9"/>
  <c r="E178" i="9" s="1"/>
  <c r="B178" i="9" s="1"/>
  <c r="G198" i="9"/>
  <c r="E198" i="9" s="1"/>
  <c r="B198" i="9" s="1"/>
  <c r="F416" i="4"/>
  <c r="D529" i="4"/>
  <c r="D593" i="4"/>
  <c r="E142" i="9"/>
  <c r="B142" i="9" s="1"/>
  <c r="E287" i="9"/>
  <c r="B287" i="9" s="1"/>
  <c r="E292" i="9"/>
  <c r="B292" i="9" s="1"/>
  <c r="D35" i="6"/>
  <c r="B21" i="9"/>
  <c r="B25" i="9"/>
  <c r="B29" i="9"/>
  <c r="B33" i="9"/>
  <c r="B36" i="9"/>
  <c r="B44" i="9"/>
  <c r="B52" i="9"/>
  <c r="B60" i="9"/>
  <c r="B76" i="9"/>
  <c r="B84" i="9"/>
  <c r="B92" i="9"/>
  <c r="B100" i="9"/>
  <c r="B108" i="9"/>
  <c r="B116" i="9"/>
  <c r="B124" i="9"/>
  <c r="B132" i="9"/>
  <c r="H164" i="9"/>
  <c r="G182" i="9"/>
  <c r="E182" i="9" s="1"/>
  <c r="B182" i="9" s="1"/>
  <c r="G202" i="9"/>
  <c r="E202" i="9" s="1"/>
  <c r="B202" i="9" s="1"/>
  <c r="B145" i="9"/>
  <c r="B149" i="9"/>
  <c r="B153" i="9"/>
  <c r="B157" i="9"/>
  <c r="E144" i="9"/>
  <c r="B144" i="9" s="1"/>
  <c r="E148" i="9"/>
  <c r="B148" i="9" s="1"/>
  <c r="E152" i="9"/>
  <c r="B152" i="9" s="1"/>
  <c r="E156" i="9"/>
  <c r="B156" i="9" s="1"/>
  <c r="B218" i="9"/>
  <c r="B228" i="9"/>
  <c r="F239" i="9"/>
  <c r="B239" i="9" s="1"/>
  <c r="B244" i="9"/>
  <c r="F255" i="9"/>
  <c r="B255" i="9" s="1"/>
  <c r="B260" i="9"/>
  <c r="B216" i="9"/>
  <c r="B224" i="9"/>
  <c r="B232" i="9"/>
  <c r="B240" i="9"/>
  <c r="B248" i="9"/>
  <c r="B256" i="9"/>
  <c r="B264" i="9"/>
  <c r="E284" i="9"/>
  <c r="B284" i="9" s="1"/>
  <c r="F214" i="9"/>
  <c r="B214" i="9" s="1"/>
  <c r="F222" i="9"/>
  <c r="B222" i="9" s="1"/>
  <c r="F230" i="9"/>
  <c r="B230" i="9" s="1"/>
  <c r="F238" i="9"/>
  <c r="B238" i="9" s="1"/>
  <c r="F246" i="9"/>
  <c r="B246" i="9" s="1"/>
  <c r="F254" i="9"/>
  <c r="B254" i="9" s="1"/>
  <c r="F262" i="9"/>
  <c r="B262" i="9" s="1"/>
  <c r="B266" i="9"/>
  <c r="B268" i="9"/>
  <c r="B270" i="9"/>
  <c r="E279" i="9"/>
  <c r="B279" i="9" s="1"/>
  <c r="D43" i="8" l="1"/>
  <c r="C1518" i="1" s="1"/>
  <c r="H1524" i="1"/>
  <c r="G1524" i="1"/>
  <c r="D42" i="8"/>
  <c r="G294" i="9" s="1"/>
  <c r="E294" i="9" s="1"/>
  <c r="B294" i="9" s="1"/>
  <c r="H1481" i="1"/>
  <c r="G1483" i="1"/>
  <c r="H359" i="1"/>
  <c r="G359" i="1"/>
  <c r="F196" i="4"/>
  <c r="C192" i="1"/>
  <c r="F163" i="4"/>
  <c r="C159" i="1"/>
  <c r="G159" i="1" s="1"/>
  <c r="D6" i="4"/>
  <c r="D412" i="4" s="1"/>
  <c r="F68" i="5"/>
  <c r="H21" i="3"/>
  <c r="C1046" i="1"/>
  <c r="F146" i="5"/>
  <c r="C1124" i="1"/>
  <c r="C466" i="1"/>
  <c r="F472" i="4"/>
  <c r="F89" i="6"/>
  <c r="C1383" i="1"/>
  <c r="G291" i="9"/>
  <c r="E291" i="9" s="1"/>
  <c r="B291" i="9" s="1"/>
  <c r="F190" i="5"/>
  <c r="C1167" i="1"/>
  <c r="E6" i="4"/>
  <c r="D3" i="1"/>
  <c r="E68" i="5"/>
  <c r="F515" i="4"/>
  <c r="C509" i="1"/>
  <c r="F344" i="4"/>
  <c r="C339" i="1"/>
  <c r="F252" i="4"/>
  <c r="C248" i="1"/>
  <c r="G297" i="9"/>
  <c r="E297" i="9" s="1"/>
  <c r="H29" i="3"/>
  <c r="C1436" i="1"/>
  <c r="G307" i="1"/>
  <c r="H307" i="1"/>
  <c r="D176" i="5"/>
  <c r="H412" i="1"/>
  <c r="G412" i="1"/>
  <c r="F87" i="5"/>
  <c r="C1065" i="1"/>
  <c r="F625" i="4"/>
  <c r="C619" i="1"/>
  <c r="H149" i="1"/>
  <c r="F35" i="6"/>
  <c r="H25" i="3"/>
  <c r="C1329" i="1"/>
  <c r="F593" i="4"/>
  <c r="C587" i="1"/>
  <c r="C1096" i="1"/>
  <c r="F118" i="5"/>
  <c r="F363" i="4"/>
  <c r="C358" i="1"/>
  <c r="E164" i="9"/>
  <c r="B164" i="9" s="1"/>
  <c r="B191" i="9"/>
  <c r="F82" i="4"/>
  <c r="C78" i="1"/>
  <c r="G299" i="9"/>
  <c r="E299" i="9" s="1"/>
  <c r="D141" i="6"/>
  <c r="F5" i="6"/>
  <c r="H24" i="3"/>
  <c r="C1299" i="1"/>
  <c r="F238" i="5"/>
  <c r="D237" i="5"/>
  <c r="C1215" i="1"/>
  <c r="F643" i="4"/>
  <c r="C637" i="1"/>
  <c r="E20" i="9"/>
  <c r="H1360" i="1"/>
  <c r="G1360" i="1"/>
  <c r="G460" i="1"/>
  <c r="H460" i="1"/>
  <c r="H457" i="1"/>
  <c r="G457" i="1"/>
  <c r="I1444" i="1"/>
  <c r="G1453" i="1"/>
  <c r="H1453" i="1"/>
  <c r="H346" i="1"/>
  <c r="G346" i="1"/>
  <c r="F311" i="4"/>
  <c r="D298" i="4"/>
  <c r="C306" i="1"/>
  <c r="I1478" i="1"/>
  <c r="F7" i="5"/>
  <c r="H20" i="3"/>
  <c r="C985" i="1"/>
  <c r="D6" i="5"/>
  <c r="I1452" i="1"/>
  <c r="I1440" i="1"/>
  <c r="H597" i="1"/>
  <c r="G597" i="1"/>
  <c r="I1476" i="1"/>
  <c r="G206" i="1"/>
  <c r="H120" i="1"/>
  <c r="F529" i="4"/>
  <c r="D528" i="4"/>
  <c r="C523" i="1"/>
  <c r="F245" i="5"/>
  <c r="C1222" i="1"/>
  <c r="E141" i="6"/>
  <c r="D1299" i="1"/>
  <c r="I24" i="3"/>
  <c r="E420" i="4"/>
  <c r="D415" i="1"/>
  <c r="E350" i="4"/>
  <c r="F567" i="4"/>
  <c r="C561" i="1"/>
  <c r="F396" i="4"/>
  <c r="C391" i="1"/>
  <c r="D151" i="4"/>
  <c r="F224" i="4"/>
  <c r="C220" i="1"/>
  <c r="G294" i="1"/>
  <c r="H294" i="1"/>
  <c r="F139" i="4"/>
  <c r="C135" i="1"/>
  <c r="D350" i="4"/>
  <c r="C638" i="1"/>
  <c r="F644" i="4"/>
  <c r="G606" i="1"/>
  <c r="H606" i="1"/>
  <c r="G269" i="1"/>
  <c r="H124" i="1"/>
  <c r="E175" i="5"/>
  <c r="D1152" i="1" s="1"/>
  <c r="D1153" i="1"/>
  <c r="I22" i="3"/>
  <c r="F484" i="4"/>
  <c r="C478" i="1"/>
  <c r="F212" i="9"/>
  <c r="B212" i="9" s="1"/>
  <c r="I35" i="3"/>
  <c r="D1214" i="1"/>
  <c r="I23" i="3"/>
  <c r="F106" i="4"/>
  <c r="C102" i="1"/>
  <c r="F258" i="5"/>
  <c r="C1235" i="1"/>
  <c r="F421" i="4"/>
  <c r="D420" i="4"/>
  <c r="C415" i="1"/>
  <c r="F263" i="4"/>
  <c r="C259" i="1"/>
  <c r="F50" i="4"/>
  <c r="C46" i="1"/>
  <c r="H1112" i="1"/>
  <c r="G1112" i="1"/>
  <c r="F459" i="4"/>
  <c r="C453" i="1"/>
  <c r="E298" i="4"/>
  <c r="H1437" i="1"/>
  <c r="G1437" i="1"/>
  <c r="E151" i="4"/>
  <c r="D148" i="1"/>
  <c r="I1471" i="1"/>
  <c r="H1154" i="1"/>
  <c r="G1154" i="1"/>
  <c r="H990" i="1"/>
  <c r="G990" i="1"/>
  <c r="E636" i="4"/>
  <c r="D630" i="1" s="1"/>
  <c r="D522" i="1"/>
  <c r="H192" i="1"/>
  <c r="G192" i="1"/>
  <c r="H1066" i="1"/>
  <c r="G1066" i="1"/>
  <c r="H620" i="1"/>
  <c r="G620" i="1"/>
  <c r="G436" i="1"/>
  <c r="H436" i="1"/>
  <c r="I1473" i="1"/>
  <c r="I1467" i="1"/>
  <c r="I1442" i="1"/>
  <c r="G295" i="9" l="1"/>
  <c r="E295" i="9" s="1"/>
  <c r="B295" i="9" s="1"/>
  <c r="K1432" i="9"/>
  <c r="I34" i="3"/>
  <c r="C1517" i="1"/>
  <c r="G1517" i="1" s="1"/>
  <c r="H159" i="1"/>
  <c r="C2" i="1"/>
  <c r="H16" i="3"/>
  <c r="F6" i="4"/>
  <c r="D635" i="4"/>
  <c r="C414" i="1"/>
  <c r="F420" i="4"/>
  <c r="H1518" i="1"/>
  <c r="G1518" i="1"/>
  <c r="H985" i="1"/>
  <c r="G985" i="1"/>
  <c r="E298" i="9"/>
  <c r="B299" i="9"/>
  <c r="H1096" i="1"/>
  <c r="G1096" i="1"/>
  <c r="H1167" i="1"/>
  <c r="G1167" i="1"/>
  <c r="H1215" i="1"/>
  <c r="G1215" i="1"/>
  <c r="H78" i="1"/>
  <c r="G78" i="1"/>
  <c r="G358" i="1"/>
  <c r="H358" i="1"/>
  <c r="H587" i="1"/>
  <c r="G587" i="1"/>
  <c r="H1065" i="1"/>
  <c r="G1065" i="1"/>
  <c r="F176" i="5"/>
  <c r="D175" i="5"/>
  <c r="H22" i="3"/>
  <c r="C1153" i="1"/>
  <c r="H339" i="1"/>
  <c r="G339" i="1"/>
  <c r="D1046" i="1"/>
  <c r="H1046" i="1" s="1"/>
  <c r="I21" i="3"/>
  <c r="E6" i="5"/>
  <c r="G1046" i="1"/>
  <c r="H102" i="1"/>
  <c r="G102" i="1"/>
  <c r="G478" i="1"/>
  <c r="H478" i="1"/>
  <c r="H135" i="1"/>
  <c r="G135" i="1"/>
  <c r="H220" i="1"/>
  <c r="G220" i="1"/>
  <c r="H306" i="1"/>
  <c r="G306" i="1"/>
  <c r="H1299" i="1"/>
  <c r="G1299" i="1"/>
  <c r="H1436" i="1"/>
  <c r="G1436" i="1"/>
  <c r="D639" i="4"/>
  <c r="C407" i="1"/>
  <c r="G259" i="1"/>
  <c r="H259" i="1"/>
  <c r="H523" i="1"/>
  <c r="G523" i="1"/>
  <c r="F298" i="4"/>
  <c r="D407" i="4"/>
  <c r="C293" i="1"/>
  <c r="H148" i="1"/>
  <c r="G148" i="1"/>
  <c r="H1235" i="1"/>
  <c r="G1235" i="1"/>
  <c r="H638" i="1"/>
  <c r="G638" i="1"/>
  <c r="D289" i="4"/>
  <c r="F151" i="4"/>
  <c r="H17" i="3"/>
  <c r="C147" i="1"/>
  <c r="D1435" i="1"/>
  <c r="I28" i="3"/>
  <c r="D636" i="4"/>
  <c r="F528" i="4"/>
  <c r="C522" i="1"/>
  <c r="B20" i="9"/>
  <c r="E19" i="9"/>
  <c r="H23" i="3"/>
  <c r="C1214" i="1"/>
  <c r="F237" i="5"/>
  <c r="B297" i="9"/>
  <c r="E296" i="9"/>
  <c r="I10" i="3" s="1"/>
  <c r="H3" i="1"/>
  <c r="G3" i="1"/>
  <c r="H466" i="1"/>
  <c r="G466" i="1"/>
  <c r="G561" i="1"/>
  <c r="H561" i="1"/>
  <c r="E407" i="4"/>
  <c r="D402" i="1" s="1"/>
  <c r="D293" i="1"/>
  <c r="D147" i="1"/>
  <c r="E289" i="4"/>
  <c r="E290" i="4" s="1"/>
  <c r="D286" i="1" s="1"/>
  <c r="I17" i="3"/>
  <c r="H453" i="1"/>
  <c r="G453" i="1"/>
  <c r="G46" i="1"/>
  <c r="H46" i="1"/>
  <c r="H415" i="1"/>
  <c r="G415" i="1"/>
  <c r="D408" i="4"/>
  <c r="F350" i="4"/>
  <c r="C345" i="1"/>
  <c r="G391" i="1"/>
  <c r="H391" i="1"/>
  <c r="E408" i="4"/>
  <c r="D403" i="1" s="1"/>
  <c r="D345" i="1"/>
  <c r="D414" i="1"/>
  <c r="E635" i="4"/>
  <c r="D629" i="1" s="1"/>
  <c r="H1222" i="1"/>
  <c r="G1222" i="1"/>
  <c r="G276" i="9"/>
  <c r="F6" i="5"/>
  <c r="C984" i="1"/>
  <c r="G637" i="1"/>
  <c r="H637" i="1"/>
  <c r="F141" i="6"/>
  <c r="H28" i="3"/>
  <c r="C1435" i="1"/>
  <c r="H9" i="3" s="1"/>
  <c r="H1329" i="1"/>
  <c r="G1329" i="1"/>
  <c r="H619" i="1"/>
  <c r="G619" i="1"/>
  <c r="H248" i="1"/>
  <c r="G248" i="1"/>
  <c r="H509" i="1"/>
  <c r="G509" i="1"/>
  <c r="E412" i="4"/>
  <c r="F412" i="4" s="1"/>
  <c r="I16" i="3"/>
  <c r="D2" i="1"/>
  <c r="H1383" i="1"/>
  <c r="G1383" i="1"/>
  <c r="H1124" i="1"/>
  <c r="G1124" i="1"/>
  <c r="E293" i="9" l="1"/>
  <c r="H11" i="3"/>
  <c r="N3" i="9" s="1"/>
  <c r="H1517" i="1"/>
  <c r="K3" i="9"/>
  <c r="I9" i="3"/>
  <c r="G147" i="1"/>
  <c r="H147" i="1"/>
  <c r="C633" i="1"/>
  <c r="D407" i="1"/>
  <c r="H407" i="1" s="1"/>
  <c r="E639" i="4"/>
  <c r="F639" i="4" s="1"/>
  <c r="F636" i="4"/>
  <c r="C630" i="1"/>
  <c r="G2" i="1"/>
  <c r="H1153" i="1"/>
  <c r="G1153" i="1"/>
  <c r="H276" i="9"/>
  <c r="D984" i="1"/>
  <c r="H984" i="1" s="1"/>
  <c r="E291" i="4"/>
  <c r="D287" i="1" s="1"/>
  <c r="E413" i="4"/>
  <c r="E414" i="4" s="1"/>
  <c r="D409" i="1" s="1"/>
  <c r="D285" i="1"/>
  <c r="H2" i="1"/>
  <c r="G414" i="1"/>
  <c r="H414" i="1"/>
  <c r="G984" i="1"/>
  <c r="G345" i="1"/>
  <c r="H345" i="1"/>
  <c r="G282" i="9"/>
  <c r="E282" i="9" s="1"/>
  <c r="B282" i="9" s="1"/>
  <c r="F408" i="4"/>
  <c r="C403" i="1"/>
  <c r="H293" i="1"/>
  <c r="G293" i="1"/>
  <c r="H1435" i="1"/>
  <c r="G1435" i="1"/>
  <c r="E276" i="9"/>
  <c r="H1214" i="1"/>
  <c r="G1214" i="1"/>
  <c r="G522" i="1"/>
  <c r="H522" i="1"/>
  <c r="D413" i="4"/>
  <c r="F289" i="4"/>
  <c r="D291" i="4"/>
  <c r="C285" i="1"/>
  <c r="D290" i="4"/>
  <c r="F407" i="4"/>
  <c r="C402" i="1"/>
  <c r="F175" i="5"/>
  <c r="C1152" i="1"/>
  <c r="F635" i="4"/>
  <c r="C629" i="1"/>
  <c r="I11" i="3" l="1"/>
  <c r="G629" i="1"/>
  <c r="H629" i="1"/>
  <c r="G402" i="1"/>
  <c r="H402" i="1"/>
  <c r="F291" i="4"/>
  <c r="C287" i="1"/>
  <c r="G403" i="1"/>
  <c r="H403" i="1"/>
  <c r="H8" i="3"/>
  <c r="G407" i="1"/>
  <c r="E640" i="4"/>
  <c r="E641" i="4" s="1"/>
  <c r="E415" i="4"/>
  <c r="D410" i="1" s="1"/>
  <c r="D408" i="1"/>
  <c r="D633" i="1"/>
  <c r="G633" i="1" s="1"/>
  <c r="H1152" i="1"/>
  <c r="G1152" i="1"/>
  <c r="F290" i="4"/>
  <c r="C286" i="1"/>
  <c r="D640" i="4"/>
  <c r="D415" i="4"/>
  <c r="F413" i="4"/>
  <c r="C408" i="1"/>
  <c r="D414" i="4"/>
  <c r="G285" i="1"/>
  <c r="H285" i="1"/>
  <c r="E275" i="9"/>
  <c r="B276" i="9"/>
  <c r="H630" i="1"/>
  <c r="G630" i="1"/>
  <c r="H633" i="1" l="1"/>
  <c r="I8" i="3"/>
  <c r="M3" i="9"/>
  <c r="D635" i="1"/>
  <c r="C410" i="1"/>
  <c r="F415" i="4"/>
  <c r="F414" i="4"/>
  <c r="C409" i="1"/>
  <c r="D642" i="4"/>
  <c r="F640" i="4"/>
  <c r="C634" i="1"/>
  <c r="D641" i="4"/>
  <c r="G287" i="1"/>
  <c r="H287" i="1"/>
  <c r="G408" i="1"/>
  <c r="H408" i="1"/>
  <c r="H286" i="1"/>
  <c r="G286" i="1"/>
  <c r="E642" i="4"/>
  <c r="D634" i="1"/>
  <c r="F641" i="4" l="1"/>
  <c r="D645" i="4"/>
  <c r="C635" i="1"/>
  <c r="H409" i="1"/>
  <c r="G409" i="1"/>
  <c r="E646" i="4"/>
  <c r="D636" i="1"/>
  <c r="H634" i="1"/>
  <c r="G634" i="1"/>
  <c r="E645" i="4"/>
  <c r="F642" i="4"/>
  <c r="D646" i="4"/>
  <c r="C636" i="1"/>
  <c r="G410" i="1"/>
  <c r="H410" i="1"/>
  <c r="D639" i="1" l="1"/>
  <c r="I18" i="3"/>
  <c r="D640" i="1"/>
  <c r="H7" i="3" s="1"/>
  <c r="I19" i="3"/>
  <c r="G635" i="1"/>
  <c r="H635" i="1"/>
  <c r="F645" i="4"/>
  <c r="H18" i="3"/>
  <c r="C639" i="1"/>
  <c r="H636" i="1"/>
  <c r="G636" i="1"/>
  <c r="F646" i="4"/>
  <c r="H19" i="3"/>
  <c r="C640" i="1"/>
  <c r="J3" i="9" l="1"/>
  <c r="I7" i="3"/>
  <c r="H640" i="1"/>
  <c r="G640" i="1"/>
  <c r="G639" i="1"/>
  <c r="H639" i="1"/>
  <c r="M272" i="9" l="1"/>
  <c r="L272" i="9"/>
  <c r="H18" i="9"/>
  <c r="G18" i="9"/>
  <c r="G17" i="9"/>
  <c r="M16" i="9"/>
  <c r="L15" i="9"/>
  <c r="K13" i="9"/>
  <c r="J10" i="9"/>
  <c r="I7" i="9"/>
  <c r="K5" i="9"/>
  <c r="L16" i="9"/>
  <c r="H15" i="9"/>
  <c r="J6" i="9"/>
  <c r="H17" i="9"/>
  <c r="I11" i="9"/>
  <c r="K9" i="9"/>
  <c r="I13" i="9"/>
  <c r="J8" i="9"/>
  <c r="J11" i="9"/>
  <c r="K6" i="9"/>
  <c r="J9" i="9"/>
  <c r="I17" i="9"/>
  <c r="J12" i="9"/>
  <c r="K7" i="9"/>
  <c r="K10" i="9"/>
  <c r="J13" i="9"/>
  <c r="K12" i="9"/>
  <c r="G15" i="9"/>
  <c r="E15" i="9" s="1"/>
  <c r="K11" i="9"/>
  <c r="I5" i="9"/>
  <c r="I8" i="9"/>
  <c r="J5" i="9"/>
  <c r="M15" i="9"/>
  <c r="H16" i="9"/>
  <c r="J17" i="9"/>
  <c r="I9" i="9"/>
  <c r="I12" i="9"/>
  <c r="J7" i="9"/>
  <c r="K8" i="9"/>
  <c r="I6" i="9"/>
  <c r="G16" i="9"/>
  <c r="F272" i="9" l="1"/>
  <c r="B272" i="9" s="1"/>
  <c r="E16" i="9"/>
  <c r="E12" i="9"/>
  <c r="B12" i="9" s="1"/>
  <c r="E13" i="9"/>
  <c r="B13" i="9" s="1"/>
  <c r="E18" i="9"/>
  <c r="B18" i="9" s="1"/>
  <c r="E7" i="9"/>
  <c r="B7" i="9" s="1"/>
  <c r="E8" i="9"/>
  <c r="B8" i="9" s="1"/>
  <c r="E11" i="9"/>
  <c r="B11" i="9" s="1"/>
  <c r="F16" i="9"/>
  <c r="E5" i="9"/>
  <c r="F15" i="9"/>
  <c r="E6" i="9"/>
  <c r="B6" i="9" s="1"/>
  <c r="E9" i="9"/>
  <c r="B9" i="9" s="1"/>
  <c r="E10" i="9"/>
  <c r="B10" i="9" s="1"/>
  <c r="E17" i="9"/>
  <c r="B17" i="9" s="1"/>
  <c r="F19" i="9" l="1"/>
  <c r="B16" i="9"/>
  <c r="E14" i="9"/>
  <c r="F14" i="9"/>
  <c r="B15" i="9"/>
  <c r="E4" i="9"/>
  <c r="B5"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<sst xmlns="http://schemas.openxmlformats.org/spreadsheetml/2006/main" count="4313" uniqueCount="3394">
  <si>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</si>
  <si>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</si>
  <si>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</si>
  <si>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</si>
  <si>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</si>
  <si>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</si>
  <si>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</si>
  <si>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</si>
  <si>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</si>
  <si>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</si>
  <si>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</si>
  <si>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</si>
  <si>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</si>
  <si>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</si>
  <si>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</si>
  <si>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</si>
  <si>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</si>
  <si>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</si>
  <si>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</si>
  <si>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</si>
  <si>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</si>
  <si>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</si>
  <si>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</si>
  <si>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</si>
  <si>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</si>
  <si>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</si>
  <si>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</si>
  <si>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</si>
  <si>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</si>
  <si>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</si>
  <si>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</si>
  <si>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BEREK</t>
  </si>
  <si>
    <t>BILANCA</t>
  </si>
  <si>
    <t>RAS funkcijski</t>
  </si>
  <si>
    <t>Razina:</t>
  </si>
  <si>
    <t>22</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</si>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</sst>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7518477</v>
      </c>
      <c r="D2" s="6">
        <f>'PR-RAS'!E6</f>
        <v>4619303.82</v>
      </c>
      <c r="E2" s="6">
        <v>0</v>
      </c>
      <c r="F2" s="6">
        <v>0</v>
      </c>
      <c r="G2" s="7">
        <f t="shared" ref="G2:G264" si="0">(B2/1000)*(C2*1+D2*2)</f>
        <v>16757.084640000001</v>
      </c>
      <c r="H2" s="7">
        <f t="shared" ref="H2:H264" si="1">ABS(C2-ROUND(C2,0))+ABS(D2-ROUND(D2,0))</f>
        <v>0.17999999970197678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709762</v>
      </c>
      <c r="D3" s="1">
        <f>'PR-RAS'!E7</f>
        <v>638587.92000000004</v>
      </c>
      <c r="E3" s="1">
        <v>0</v>
      </c>
      <c r="F3" s="1">
        <v>0</v>
      </c>
      <c r="G3" s="2">
        <f t="shared" si="0"/>
        <v>3973.8756800000001</v>
      </c>
      <c r="H3" s="2">
        <f t="shared" si="1"/>
        <v>7.9999999958090484E-2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645856</v>
      </c>
      <c r="D4" s="1">
        <f>'PR-RAS'!E8</f>
        <v>588874.78</v>
      </c>
      <c r="E4" s="1">
        <v>0</v>
      </c>
      <c r="F4" s="1">
        <v>0</v>
      </c>
      <c r="G4" s="2">
        <f t="shared" si="0"/>
        <v>5470.8166799999999</v>
      </c>
      <c r="H4" s="2">
        <f t="shared" si="1"/>
        <v>0.21999999997206032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645856</v>
      </c>
      <c r="D5" s="1">
        <f>'PR-RAS'!E9</f>
        <v>588874.78</v>
      </c>
      <c r="E5" s="1">
        <v>0</v>
      </c>
      <c r="F5" s="1">
        <v>0</v>
      </c>
      <c r="G5" s="2">
        <f t="shared" si="0"/>
        <v>7294.4222400000008</v>
      </c>
      <c r="H5" s="2">
        <f t="shared" si="1"/>
        <v>0.21999999997206032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58457</v>
      </c>
      <c r="D19" s="1">
        <f>'PR-RAS'!E23</f>
        <v>42097.979999999996</v>
      </c>
      <c r="E19" s="1">
        <v>0</v>
      </c>
      <c r="F19" s="1">
        <v>0</v>
      </c>
      <c r="G19" s="2">
        <f t="shared" si="0"/>
        <v>2567.7532799999994</v>
      </c>
      <c r="H19" s="2">
        <f t="shared" si="1"/>
        <v>2.0000000004074536E-2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15266</v>
      </c>
      <c r="D20" s="1">
        <f>'PR-RAS'!E24</f>
        <v>11974.71</v>
      </c>
      <c r="E20" s="1">
        <v>0</v>
      </c>
      <c r="F20" s="1">
        <v>0</v>
      </c>
      <c r="G20" s="2">
        <f t="shared" si="0"/>
        <v>745.0929799999999</v>
      </c>
      <c r="H20" s="2">
        <f t="shared" si="1"/>
        <v>0.29000000000087311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43191</v>
      </c>
      <c r="D23" s="1">
        <f>'PR-RAS'!E27</f>
        <v>30123.27</v>
      </c>
      <c r="E23" s="1">
        <v>0</v>
      </c>
      <c r="F23" s="1">
        <v>0</v>
      </c>
      <c r="G23" s="2">
        <f t="shared" si="0"/>
        <v>2275.6258800000001</v>
      </c>
      <c r="H23" s="2">
        <f t="shared" si="1"/>
        <v>0.27000000000043656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5449</v>
      </c>
      <c r="D25" s="1">
        <f>'PR-RAS'!E29</f>
        <v>7615.16</v>
      </c>
      <c r="E25" s="1">
        <v>0</v>
      </c>
      <c r="F25" s="1">
        <v>0</v>
      </c>
      <c r="G25" s="2">
        <f t="shared" si="0"/>
        <v>496.30367999999999</v>
      </c>
      <c r="H25" s="2">
        <f t="shared" si="1"/>
        <v>0.15999999999985448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5449</v>
      </c>
      <c r="D27" s="1">
        <f>'PR-RAS'!E31</f>
        <v>7615.16</v>
      </c>
      <c r="E27" s="1">
        <v>0</v>
      </c>
      <c r="F27" s="1">
        <v>0</v>
      </c>
      <c r="G27" s="2">
        <f t="shared" si="0"/>
        <v>537.66232000000002</v>
      </c>
      <c r="H27" s="2">
        <f t="shared" si="1"/>
        <v>0.15999999999985448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4483622</v>
      </c>
      <c r="D46" s="1">
        <f>'PR-RAS'!E50</f>
        <v>2444212.79</v>
      </c>
      <c r="E46" s="1">
        <v>0</v>
      </c>
      <c r="F46" s="1">
        <v>0</v>
      </c>
      <c r="G46" s="2">
        <f t="shared" si="0"/>
        <v>421742.14110000001</v>
      </c>
      <c r="H46" s="2">
        <f t="shared" si="1"/>
        <v>0.2099999999627471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3950033</v>
      </c>
      <c r="D55" s="1">
        <f>'PR-RAS'!E59</f>
        <v>2220895.73</v>
      </c>
      <c r="E55" s="1">
        <v>0</v>
      </c>
      <c r="F55" s="1">
        <v>0</v>
      </c>
      <c r="G55" s="2">
        <f t="shared" si="0"/>
        <v>453158.52084000007</v>
      </c>
      <c r="H55" s="2">
        <f t="shared" si="1"/>
        <v>0.27000000001862645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1563629</v>
      </c>
      <c r="D56" s="1">
        <f>'PR-RAS'!E60</f>
        <v>1429817.22</v>
      </c>
      <c r="E56" s="1">
        <v>0</v>
      </c>
      <c r="F56" s="1">
        <v>0</v>
      </c>
      <c r="G56" s="2">
        <f t="shared" si="0"/>
        <v>243279.48919999998</v>
      </c>
      <c r="H56" s="2">
        <f t="shared" si="1"/>
        <v>0.21999999997206032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2386404</v>
      </c>
      <c r="D57" s="1">
        <f>'PR-RAS'!E61</f>
        <v>791078.51</v>
      </c>
      <c r="E57" s="1">
        <v>0</v>
      </c>
      <c r="F57" s="1">
        <v>0</v>
      </c>
      <c r="G57" s="2">
        <f t="shared" si="0"/>
        <v>222239.41712</v>
      </c>
      <c r="H57" s="2">
        <f t="shared" si="1"/>
        <v>0.48999999999068677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533589</v>
      </c>
      <c r="D58" s="1">
        <f>'PR-RAS'!E62</f>
        <v>223317.06</v>
      </c>
      <c r="E58" s="1">
        <v>0</v>
      </c>
      <c r="F58" s="1">
        <v>0</v>
      </c>
      <c r="G58" s="2">
        <f t="shared" si="0"/>
        <v>55872.717840000005</v>
      </c>
      <c r="H58" s="2">
        <f t="shared" si="1"/>
        <v>5.9999999997671694E-2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533589</v>
      </c>
      <c r="D59" s="1">
        <f>'PR-RAS'!E63</f>
        <v>223317.06</v>
      </c>
      <c r="E59" s="1">
        <v>0</v>
      </c>
      <c r="F59" s="1">
        <v>0</v>
      </c>
      <c r="G59" s="2">
        <f t="shared" si="0"/>
        <v>56852.94096</v>
      </c>
      <c r="H59" s="2">
        <f t="shared" si="1"/>
        <v>5.9999999997671694E-2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221818</v>
      </c>
      <c r="D78" s="1">
        <f>'PR-RAS'!E82</f>
        <v>231251.9</v>
      </c>
      <c r="E78" s="1">
        <v>0</v>
      </c>
      <c r="F78" s="1">
        <v>0</v>
      </c>
      <c r="G78" s="2">
        <f t="shared" si="0"/>
        <v>52692.778600000005</v>
      </c>
      <c r="H78" s="2">
        <f t="shared" si="1"/>
        <v>0.10000000000582077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3.72</v>
      </c>
      <c r="E79" s="1">
        <v>0</v>
      </c>
      <c r="F79" s="1">
        <v>0</v>
      </c>
      <c r="G79" s="2">
        <f t="shared" si="0"/>
        <v>0.58032000000000006</v>
      </c>
      <c r="H79" s="2">
        <f t="shared" si="1"/>
        <v>0.2799999999999998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3.72</v>
      </c>
      <c r="E81" s="1">
        <v>0</v>
      </c>
      <c r="F81" s="1">
        <v>0</v>
      </c>
      <c r="G81" s="2">
        <f t="shared" si="0"/>
        <v>0.59520000000000006</v>
      </c>
      <c r="H81" s="2">
        <f t="shared" si="1"/>
        <v>0.2799999999999998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221818</v>
      </c>
      <c r="D87" s="1">
        <f>'PR-RAS'!E91</f>
        <v>231248.18</v>
      </c>
      <c r="E87" s="1">
        <v>0</v>
      </c>
      <c r="F87" s="1">
        <v>0</v>
      </c>
      <c r="G87" s="2">
        <f t="shared" si="0"/>
        <v>58851.034959999997</v>
      </c>
      <c r="H87" s="2">
        <f t="shared" si="1"/>
        <v>0.17999999999301508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123538</v>
      </c>
      <c r="D89" s="1">
        <f>'PR-RAS'!E93</f>
        <v>136298.18</v>
      </c>
      <c r="E89" s="1">
        <v>0</v>
      </c>
      <c r="F89" s="1">
        <v>0</v>
      </c>
      <c r="G89" s="2">
        <f t="shared" si="0"/>
        <v>34859.823679999994</v>
      </c>
      <c r="H89" s="2">
        <f t="shared" si="1"/>
        <v>0.17999999999301508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94950</v>
      </c>
      <c r="D90" s="1">
        <f>'PR-RAS'!E94</f>
        <v>94950</v>
      </c>
      <c r="E90" s="1">
        <v>0</v>
      </c>
      <c r="F90" s="1">
        <v>0</v>
      </c>
      <c r="G90" s="2">
        <f t="shared" si="0"/>
        <v>25351.649999999998</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3330</v>
      </c>
      <c r="D93" s="1">
        <f>'PR-RAS'!E97</f>
        <v>0</v>
      </c>
      <c r="E93" s="1">
        <v>0</v>
      </c>
      <c r="F93" s="1">
        <v>0</v>
      </c>
      <c r="G93" s="2">
        <f t="shared" si="0"/>
        <v>306.36</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2083783</v>
      </c>
      <c r="D102" s="1">
        <f>'PR-RAS'!E106</f>
        <v>1283154.8400000001</v>
      </c>
      <c r="E102" s="1">
        <v>0</v>
      </c>
      <c r="F102" s="1">
        <v>0</v>
      </c>
      <c r="G102" s="2">
        <f t="shared" si="0"/>
        <v>469659.36067999998</v>
      </c>
      <c r="H102" s="2">
        <f t="shared" si="1"/>
        <v>0.15999999991618097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51</v>
      </c>
      <c r="D103" s="1">
        <f>'PR-RAS'!E107</f>
        <v>0</v>
      </c>
      <c r="E103" s="1">
        <v>0</v>
      </c>
      <c r="F103" s="1">
        <v>0</v>
      </c>
      <c r="G103" s="2">
        <f t="shared" si="0"/>
        <v>5.202</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51</v>
      </c>
      <c r="D104" s="1">
        <f>'PR-RAS'!E108</f>
        <v>0</v>
      </c>
      <c r="E104" s="1">
        <v>0</v>
      </c>
      <c r="F104" s="1">
        <v>0</v>
      </c>
      <c r="G104" s="2">
        <f t="shared" si="0"/>
        <v>5.2530000000000001</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1989654</v>
      </c>
      <c r="D108" s="1">
        <f>'PR-RAS'!E112</f>
        <v>1187929.3500000001</v>
      </c>
      <c r="E108" s="1">
        <v>0</v>
      </c>
      <c r="F108" s="1">
        <v>0</v>
      </c>
      <c r="G108" s="2">
        <f t="shared" si="0"/>
        <v>467109.85889999999</v>
      </c>
      <c r="H108" s="2">
        <f t="shared" si="1"/>
        <v>0.35000000009313226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1933045</v>
      </c>
      <c r="D111" s="1">
        <f>'PR-RAS'!E115</f>
        <v>1186906.76</v>
      </c>
      <c r="E111" s="1">
        <v>0</v>
      </c>
      <c r="F111" s="1">
        <v>0</v>
      </c>
      <c r="G111" s="2">
        <f t="shared" si="0"/>
        <v>473754.43719999993</v>
      </c>
      <c r="H111" s="2">
        <f t="shared" si="1"/>
        <v>0.23999999999068677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56609</v>
      </c>
      <c r="D113" s="1">
        <f>'PR-RAS'!E117</f>
        <v>1022.59</v>
      </c>
      <c r="E113" s="1">
        <v>0</v>
      </c>
      <c r="F113" s="1">
        <v>0</v>
      </c>
      <c r="G113" s="2">
        <f t="shared" si="0"/>
        <v>6569.2681600000005</v>
      </c>
      <c r="H113" s="2">
        <f t="shared" si="1"/>
        <v>0.40999999999996817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94078</v>
      </c>
      <c r="D116" s="1">
        <f>'PR-RAS'!E120</f>
        <v>95225.49</v>
      </c>
      <c r="E116" s="1">
        <v>0</v>
      </c>
      <c r="F116" s="1">
        <v>0</v>
      </c>
      <c r="G116" s="2">
        <f t="shared" si="0"/>
        <v>32720.832699999999</v>
      </c>
      <c r="H116" s="2">
        <f t="shared" si="1"/>
        <v>0.49000000000523869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94078</v>
      </c>
      <c r="D118" s="1">
        <f>'PR-RAS'!E122</f>
        <v>95225.49</v>
      </c>
      <c r="E118" s="1">
        <v>0</v>
      </c>
      <c r="F118" s="1">
        <v>0</v>
      </c>
      <c r="G118" s="2">
        <f t="shared" si="0"/>
        <v>33289.890659999997</v>
      </c>
      <c r="H118" s="2">
        <f t="shared" si="1"/>
        <v>0.49000000000523869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18580</v>
      </c>
      <c r="D120" s="1">
        <f>'PR-RAS'!E124</f>
        <v>21835</v>
      </c>
      <c r="E120" s="1">
        <v>0</v>
      </c>
      <c r="F120" s="1">
        <v>0</v>
      </c>
      <c r="G120" s="2">
        <f t="shared" si="0"/>
        <v>7407.75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18580</v>
      </c>
      <c r="D121" s="1">
        <f>'PR-RAS'!E125</f>
        <v>21835</v>
      </c>
      <c r="E121" s="1">
        <v>0</v>
      </c>
      <c r="F121" s="1">
        <v>0</v>
      </c>
      <c r="G121" s="2">
        <f t="shared" si="0"/>
        <v>7470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18580</v>
      </c>
      <c r="D123" s="1">
        <f>'PR-RAS'!E127</f>
        <v>21835</v>
      </c>
      <c r="E123" s="1">
        <v>0</v>
      </c>
      <c r="F123" s="1">
        <v>0</v>
      </c>
      <c r="G123" s="2">
        <f t="shared" si="0"/>
        <v>7594.5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912</v>
      </c>
      <c r="D135" s="1">
        <f>'PR-RAS'!E139</f>
        <v>261.37</v>
      </c>
      <c r="E135" s="1">
        <v>0</v>
      </c>
      <c r="F135" s="1">
        <v>0</v>
      </c>
      <c r="G135" s="2">
        <f t="shared" si="0"/>
        <v>192.25516000000002</v>
      </c>
      <c r="H135" s="2">
        <f t="shared" si="1"/>
        <v>0.37000000000000455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912</v>
      </c>
      <c r="D146" s="1">
        <f>'PR-RAS'!E150</f>
        <v>261.37</v>
      </c>
      <c r="E146" s="1">
        <v>0</v>
      </c>
      <c r="F146" s="1">
        <v>0</v>
      </c>
      <c r="G146" s="2">
        <f t="shared" si="0"/>
        <v>208.03729999999999</v>
      </c>
      <c r="H146" s="2">
        <f t="shared" si="1"/>
        <v>0.37000000000000455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3337527</v>
      </c>
      <c r="D147" s="1">
        <f>'PR-RAS'!E151</f>
        <v>2371031.5800000005</v>
      </c>
      <c r="E147" s="1">
        <v>0</v>
      </c>
      <c r="F147" s="1">
        <v>0</v>
      </c>
      <c r="G147" s="2">
        <f t="shared" si="0"/>
        <v>1179620.1633600001</v>
      </c>
      <c r="H147" s="2">
        <f t="shared" si="1"/>
        <v>0.41999999945983291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810491</v>
      </c>
      <c r="D148" s="1">
        <f>'PR-RAS'!E152</f>
        <v>570946.9</v>
      </c>
      <c r="E148" s="1">
        <v>0</v>
      </c>
      <c r="F148" s="1">
        <v>0</v>
      </c>
      <c r="G148" s="2">
        <f t="shared" si="0"/>
        <v>287000.56559999997</v>
      </c>
      <c r="H148" s="2">
        <f t="shared" si="1"/>
        <v>9.9999999976716936E-2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686962</v>
      </c>
      <c r="D149" s="1">
        <f>'PR-RAS'!E153</f>
        <v>473610.12</v>
      </c>
      <c r="E149" s="1">
        <v>0</v>
      </c>
      <c r="F149" s="1">
        <v>0</v>
      </c>
      <c r="G149" s="2">
        <f t="shared" si="0"/>
        <v>241858.97151999999</v>
      </c>
      <c r="H149" s="2">
        <f t="shared" si="1"/>
        <v>0.11999999999534339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683010</v>
      </c>
      <c r="D150" s="1">
        <f>'PR-RAS'!E154</f>
        <v>471043.14</v>
      </c>
      <c r="E150" s="1">
        <v>0</v>
      </c>
      <c r="F150" s="1">
        <v>0</v>
      </c>
      <c r="G150" s="2">
        <f t="shared" si="0"/>
        <v>242139.34571999998</v>
      </c>
      <c r="H150" s="2">
        <f t="shared" si="1"/>
        <v>0.14000000001396984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3952</v>
      </c>
      <c r="D151" s="1">
        <f>'PR-RAS'!E155</f>
        <v>2566.98</v>
      </c>
      <c r="E151" s="1">
        <v>0</v>
      </c>
      <c r="F151" s="1">
        <v>0</v>
      </c>
      <c r="G151" s="2">
        <f t="shared" si="0"/>
        <v>1362.8939999999998</v>
      </c>
      <c r="H151" s="2">
        <f t="shared" si="1"/>
        <v>1.999999999998181E-2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18600</v>
      </c>
      <c r="D154" s="1">
        <f>'PR-RAS'!E158</f>
        <v>18600</v>
      </c>
      <c r="E154" s="1">
        <v>0</v>
      </c>
      <c r="F154" s="1">
        <v>0</v>
      </c>
      <c r="G154" s="2">
        <f t="shared" si="0"/>
        <v>8537.4</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104929</v>
      </c>
      <c r="D155" s="1">
        <f>'PR-RAS'!E159</f>
        <v>78736.78</v>
      </c>
      <c r="E155" s="1">
        <v>0</v>
      </c>
      <c r="F155" s="1">
        <v>0</v>
      </c>
      <c r="G155" s="2">
        <f t="shared" si="0"/>
        <v>40409.99424</v>
      </c>
      <c r="H155" s="2">
        <f t="shared" si="1"/>
        <v>0.22000000000116415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104929</v>
      </c>
      <c r="D157" s="1">
        <f>'PR-RAS'!E161</f>
        <v>78736.78</v>
      </c>
      <c r="E157" s="1">
        <v>0</v>
      </c>
      <c r="F157" s="1">
        <v>0</v>
      </c>
      <c r="G157" s="2">
        <f t="shared" si="0"/>
        <v>40934.799359999997</v>
      </c>
      <c r="H157" s="2">
        <f t="shared" si="1"/>
        <v>0.22000000000116415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1820573</v>
      </c>
      <c r="D159" s="1">
        <f>'PR-RAS'!E163</f>
        <v>1234736.2600000002</v>
      </c>
      <c r="E159" s="1">
        <v>0</v>
      </c>
      <c r="F159" s="1">
        <v>0</v>
      </c>
      <c r="G159" s="2">
        <f t="shared" si="0"/>
        <v>677827.19216000009</v>
      </c>
      <c r="H159" s="2">
        <f t="shared" si="1"/>
        <v>0.26000000024214387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85389</v>
      </c>
      <c r="D160" s="1">
        <f>'PR-RAS'!E164</f>
        <v>34639.71</v>
      </c>
      <c r="E160" s="1">
        <v>0</v>
      </c>
      <c r="F160" s="1">
        <v>0</v>
      </c>
      <c r="G160" s="2">
        <f t="shared" si="0"/>
        <v>24592.278779999997</v>
      </c>
      <c r="H160" s="2">
        <f t="shared" si="1"/>
        <v>0.29000000000087311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196</v>
      </c>
      <c r="D161" s="1">
        <f>'PR-RAS'!E165</f>
        <v>470</v>
      </c>
      <c r="E161" s="1">
        <v>0</v>
      </c>
      <c r="F161" s="1">
        <v>0</v>
      </c>
      <c r="G161" s="2">
        <f t="shared" si="0"/>
        <v>181.76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61249</v>
      </c>
      <c r="D162" s="1">
        <f>'PR-RAS'!E166</f>
        <v>28042.71</v>
      </c>
      <c r="E162" s="1">
        <v>0</v>
      </c>
      <c r="F162" s="1">
        <v>0</v>
      </c>
      <c r="G162" s="2">
        <f t="shared" si="0"/>
        <v>18890.841619999999</v>
      </c>
      <c r="H162" s="2">
        <f t="shared" si="1"/>
        <v>0.29000000000087311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1075</v>
      </c>
      <c r="D163" s="1">
        <f>'PR-RAS'!E167</f>
        <v>1050</v>
      </c>
      <c r="E163" s="1">
        <v>0</v>
      </c>
      <c r="F163" s="1">
        <v>0</v>
      </c>
      <c r="G163" s="2">
        <f t="shared" si="0"/>
        <v>514.35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22869</v>
      </c>
      <c r="D164" s="1">
        <f>'PR-RAS'!E168</f>
        <v>5077</v>
      </c>
      <c r="E164" s="1">
        <v>0</v>
      </c>
      <c r="F164" s="1">
        <v>0</v>
      </c>
      <c r="G164" s="2">
        <f t="shared" si="0"/>
        <v>5382.7489999999998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125595</v>
      </c>
      <c r="D165" s="1">
        <f>'PR-RAS'!E169</f>
        <v>231316.72</v>
      </c>
      <c r="E165" s="1">
        <v>0</v>
      </c>
      <c r="F165" s="1">
        <v>0</v>
      </c>
      <c r="G165" s="2">
        <f t="shared" si="0"/>
        <v>96469.464159999989</v>
      </c>
      <c r="H165" s="2">
        <f t="shared" si="1"/>
        <v>0.27999999999883585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19427</v>
      </c>
      <c r="D166" s="1">
        <f>'PR-RAS'!E170</f>
        <v>10992.63</v>
      </c>
      <c r="E166" s="1">
        <v>0</v>
      </c>
      <c r="F166" s="1">
        <v>0</v>
      </c>
      <c r="G166" s="2">
        <f t="shared" si="0"/>
        <v>6833.022899999999</v>
      </c>
      <c r="H166" s="2">
        <f t="shared" si="1"/>
        <v>0.37000000000080036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101336</v>
      </c>
      <c r="D168" s="1">
        <f>'PR-RAS'!E172</f>
        <v>189708</v>
      </c>
      <c r="E168" s="1">
        <v>0</v>
      </c>
      <c r="F168" s="1">
        <v>0</v>
      </c>
      <c r="G168" s="2">
        <f t="shared" si="0"/>
        <v>80285.584000000003</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4832</v>
      </c>
      <c r="D169" s="1">
        <f>'PR-RAS'!E173</f>
        <v>15356.93</v>
      </c>
      <c r="E169" s="1">
        <v>0</v>
      </c>
      <c r="F169" s="1">
        <v>0</v>
      </c>
      <c r="G169" s="2">
        <f t="shared" si="0"/>
        <v>5971.7044800000003</v>
      </c>
      <c r="H169" s="2">
        <f t="shared" si="1"/>
        <v>6.9999999999708962E-2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15259.16</v>
      </c>
      <c r="E170" s="1">
        <v>0</v>
      </c>
      <c r="F170" s="1">
        <v>0</v>
      </c>
      <c r="G170" s="2">
        <f t="shared" si="0"/>
        <v>5157.5960800000003</v>
      </c>
      <c r="H170" s="2">
        <f t="shared" si="1"/>
        <v>0.15999999999985448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1324765</v>
      </c>
      <c r="D173" s="1">
        <f>'PR-RAS'!E177</f>
        <v>899075.99000000011</v>
      </c>
      <c r="E173" s="1">
        <v>0</v>
      </c>
      <c r="F173" s="1">
        <v>0</v>
      </c>
      <c r="G173" s="2">
        <f t="shared" si="0"/>
        <v>537141.72056000005</v>
      </c>
      <c r="H173" s="2">
        <f t="shared" si="1"/>
        <v>9.9999998928979039E-3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19271</v>
      </c>
      <c r="D174" s="1">
        <f>'PR-RAS'!E178</f>
        <v>18225.86</v>
      </c>
      <c r="E174" s="1">
        <v>0</v>
      </c>
      <c r="F174" s="1">
        <v>0</v>
      </c>
      <c r="G174" s="2">
        <f t="shared" si="0"/>
        <v>9640.0305599999992</v>
      </c>
      <c r="H174" s="2">
        <f t="shared" si="1"/>
        <v>0.13999999999941792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752901</v>
      </c>
      <c r="D175" s="1">
        <f>'PR-RAS'!E179</f>
        <v>321654.06</v>
      </c>
      <c r="E175" s="1">
        <v>0</v>
      </c>
      <c r="F175" s="1">
        <v>0</v>
      </c>
      <c r="G175" s="2">
        <f t="shared" si="0"/>
        <v>242940.38688000001</v>
      </c>
      <c r="H175" s="2">
        <f t="shared" si="1"/>
        <v>5.9999999997671694E-2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99931</v>
      </c>
      <c r="D176" s="1">
        <f>'PR-RAS'!E180</f>
        <v>88483.75</v>
      </c>
      <c r="E176" s="1">
        <v>0</v>
      </c>
      <c r="F176" s="1">
        <v>0</v>
      </c>
      <c r="G176" s="2">
        <f t="shared" si="0"/>
        <v>48457.237499999996</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57831</v>
      </c>
      <c r="D177" s="1">
        <f>'PR-RAS'!E181</f>
        <v>212832.59</v>
      </c>
      <c r="E177" s="1">
        <v>0</v>
      </c>
      <c r="F177" s="1">
        <v>0</v>
      </c>
      <c r="G177" s="2">
        <f t="shared" si="0"/>
        <v>85095.327679999988</v>
      </c>
      <c r="H177" s="2">
        <f t="shared" si="1"/>
        <v>0.41000000000349246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15572</v>
      </c>
      <c r="D178" s="1">
        <f>'PR-RAS'!E182</f>
        <v>1426.25</v>
      </c>
      <c r="E178" s="1">
        <v>0</v>
      </c>
      <c r="F178" s="1">
        <v>0</v>
      </c>
      <c r="G178" s="2">
        <f t="shared" si="0"/>
        <v>3261.1364999999996</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46753</v>
      </c>
      <c r="D179" s="1">
        <f>'PR-RAS'!E183</f>
        <v>48891.88</v>
      </c>
      <c r="E179" s="1">
        <v>0</v>
      </c>
      <c r="F179" s="1">
        <v>0</v>
      </c>
      <c r="G179" s="2">
        <f t="shared" si="0"/>
        <v>25727.543280000002</v>
      </c>
      <c r="H179" s="2">
        <f t="shared" si="1"/>
        <v>0.12000000000261934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254725</v>
      </c>
      <c r="D180" s="1">
        <f>'PR-RAS'!E184</f>
        <v>124551.54</v>
      </c>
      <c r="E180" s="1">
        <v>0</v>
      </c>
      <c r="F180" s="1">
        <v>0</v>
      </c>
      <c r="G180" s="2">
        <f t="shared" si="0"/>
        <v>90185.226319999987</v>
      </c>
      <c r="H180" s="2">
        <f t="shared" si="1"/>
        <v>0.46000000000640284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29432</v>
      </c>
      <c r="D181" s="1">
        <f>'PR-RAS'!E185</f>
        <v>36888.17</v>
      </c>
      <c r="E181" s="1">
        <v>0</v>
      </c>
      <c r="F181" s="1">
        <v>0</v>
      </c>
      <c r="G181" s="2">
        <f t="shared" si="0"/>
        <v>18577.501199999999</v>
      </c>
      <c r="H181" s="2">
        <f t="shared" si="1"/>
        <v>0.16999999999825377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48349</v>
      </c>
      <c r="D182" s="1">
        <f>'PR-RAS'!E186</f>
        <v>46121.89</v>
      </c>
      <c r="E182" s="1">
        <v>0</v>
      </c>
      <c r="F182" s="1">
        <v>0</v>
      </c>
      <c r="G182" s="2">
        <f t="shared" si="0"/>
        <v>25447.293180000001</v>
      </c>
      <c r="H182" s="2">
        <f t="shared" si="1"/>
        <v>0.11000000000058208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284824</v>
      </c>
      <c r="D184" s="1">
        <f>'PR-RAS'!E188</f>
        <v>69703.839999999997</v>
      </c>
      <c r="E184" s="1">
        <v>0</v>
      </c>
      <c r="F184" s="1">
        <v>0</v>
      </c>
      <c r="G184" s="2">
        <f t="shared" si="0"/>
        <v>77634.397440000001</v>
      </c>
      <c r="H184" s="2">
        <f t="shared" si="1"/>
        <v>0.16000000000349246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207275</v>
      </c>
      <c r="D185" s="1">
        <f>'PR-RAS'!E189</f>
        <v>11944.48</v>
      </c>
      <c r="E185" s="1">
        <v>0</v>
      </c>
      <c r="F185" s="1">
        <v>0</v>
      </c>
      <c r="G185" s="2">
        <f t="shared" si="0"/>
        <v>42534.168639999996</v>
      </c>
      <c r="H185" s="2">
        <f t="shared" si="1"/>
        <v>0.47999999999956344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23687</v>
      </c>
      <c r="D186" s="1">
        <f>'PR-RAS'!E190</f>
        <v>15731.69</v>
      </c>
      <c r="E186" s="1">
        <v>0</v>
      </c>
      <c r="F186" s="1">
        <v>0</v>
      </c>
      <c r="G186" s="2">
        <f t="shared" si="0"/>
        <v>10202.820300000001</v>
      </c>
      <c r="H186" s="2">
        <f t="shared" si="1"/>
        <v>0.30999999999949068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28284</v>
      </c>
      <c r="D187" s="1">
        <f>'PR-RAS'!E191</f>
        <v>34887.040000000001</v>
      </c>
      <c r="E187" s="1">
        <v>0</v>
      </c>
      <c r="F187" s="1">
        <v>0</v>
      </c>
      <c r="G187" s="2">
        <f t="shared" si="0"/>
        <v>18238.802879999999</v>
      </c>
      <c r="H187" s="2">
        <f t="shared" si="1"/>
        <v>4.0000000000873115E-2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3959</v>
      </c>
      <c r="D188" s="1">
        <f>'PR-RAS'!E192</f>
        <v>0</v>
      </c>
      <c r="E188" s="1">
        <v>0</v>
      </c>
      <c r="F188" s="1">
        <v>0</v>
      </c>
      <c r="G188" s="2">
        <f t="shared" si="0"/>
        <v>740.33299999999997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15821</v>
      </c>
      <c r="D189" s="1">
        <f>'PR-RAS'!E193</f>
        <v>229.13</v>
      </c>
      <c r="E189" s="1">
        <v>0</v>
      </c>
      <c r="F189" s="1">
        <v>0</v>
      </c>
      <c r="G189" s="2">
        <f t="shared" si="0"/>
        <v>3060.5008800000001</v>
      </c>
      <c r="H189" s="2">
        <f t="shared" si="1"/>
        <v>0.12999999999999545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5798</v>
      </c>
      <c r="D191" s="1">
        <f>'PR-RAS'!E195</f>
        <v>6911.5</v>
      </c>
      <c r="E191" s="1">
        <v>0</v>
      </c>
      <c r="F191" s="1">
        <v>0</v>
      </c>
      <c r="G191" s="2">
        <f t="shared" si="0"/>
        <v>3727.9900000000002</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15449</v>
      </c>
      <c r="D192" s="1">
        <f>'PR-RAS'!E196</f>
        <v>26122.799999999999</v>
      </c>
      <c r="E192" s="1">
        <v>0</v>
      </c>
      <c r="F192" s="1">
        <v>0</v>
      </c>
      <c r="G192" s="2">
        <f t="shared" si="0"/>
        <v>12929.668600000001</v>
      </c>
      <c r="H192" s="2">
        <f t="shared" si="1"/>
        <v>0.2000000000007276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2534</v>
      </c>
      <c r="D198" s="1">
        <f>'PR-RAS'!E202</f>
        <v>13393.05</v>
      </c>
      <c r="E198" s="1">
        <v>0</v>
      </c>
      <c r="F198" s="1">
        <v>0</v>
      </c>
      <c r="G198" s="2">
        <f t="shared" si="0"/>
        <v>5776.0596999999998</v>
      </c>
      <c r="H198" s="2">
        <f t="shared" si="1"/>
        <v>4.9999999999272404E-2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2534</v>
      </c>
      <c r="D201" s="1">
        <f>'PR-RAS'!E205</f>
        <v>13393.05</v>
      </c>
      <c r="E201" s="1">
        <v>0</v>
      </c>
      <c r="F201" s="1">
        <v>0</v>
      </c>
      <c r="G201" s="2">
        <f t="shared" si="0"/>
        <v>5864.02</v>
      </c>
      <c r="H201" s="2">
        <f t="shared" si="1"/>
        <v>4.9999999999272404E-2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12915</v>
      </c>
      <c r="D206" s="1">
        <f>'PR-RAS'!E210</f>
        <v>12729.75</v>
      </c>
      <c r="E206" s="1">
        <v>0</v>
      </c>
      <c r="F206" s="1">
        <v>0</v>
      </c>
      <c r="G206" s="2">
        <f t="shared" si="0"/>
        <v>7866.7724999999991</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12908</v>
      </c>
      <c r="D207" s="1">
        <f>'PR-RAS'!E211</f>
        <v>8679.18</v>
      </c>
      <c r="E207" s="1">
        <v>0</v>
      </c>
      <c r="F207" s="1">
        <v>0</v>
      </c>
      <c r="G207" s="2">
        <f t="shared" si="0"/>
        <v>6234.8701599999995</v>
      </c>
      <c r="H207" s="2">
        <f t="shared" si="1"/>
        <v>0.18000000000029104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v>
      </c>
      <c r="D209" s="1">
        <f>'PR-RAS'!E213</f>
        <v>0.56999999999999995</v>
      </c>
      <c r="E209" s="1">
        <v>0</v>
      </c>
      <c r="F209" s="1">
        <v>0</v>
      </c>
      <c r="G209" s="2">
        <f t="shared" si="0"/>
        <v>1.69312</v>
      </c>
      <c r="H209" s="2">
        <f t="shared" si="1"/>
        <v>0.43000000000000005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4050</v>
      </c>
      <c r="E210" s="1">
        <v>0</v>
      </c>
      <c r="F210" s="1">
        <v>0</v>
      </c>
      <c r="G210" s="2">
        <f t="shared" si="0"/>
        <v>1692.8999999999999</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3843</v>
      </c>
      <c r="D211" s="1">
        <f>'PR-RAS'!E215</f>
        <v>2968.82</v>
      </c>
      <c r="E211" s="1">
        <v>0</v>
      </c>
      <c r="F211" s="1">
        <v>0</v>
      </c>
      <c r="G211" s="2">
        <f t="shared" si="0"/>
        <v>2053.9343999999996</v>
      </c>
      <c r="H211" s="2">
        <f t="shared" si="1"/>
        <v>0.17999999999983629</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3843</v>
      </c>
      <c r="D215" s="1">
        <f>'PR-RAS'!E219</f>
        <v>2968.82</v>
      </c>
      <c r="E215" s="1">
        <v>0</v>
      </c>
      <c r="F215" s="1">
        <v>0</v>
      </c>
      <c r="G215" s="2">
        <f t="shared" si="0"/>
        <v>2093.0569599999999</v>
      </c>
      <c r="H215" s="2">
        <f t="shared" si="1"/>
        <v>0.17999999999983629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3843</v>
      </c>
      <c r="D218" s="1">
        <f>'PR-RAS'!E222</f>
        <v>2968.82</v>
      </c>
      <c r="E218" s="1">
        <v>0</v>
      </c>
      <c r="F218" s="1">
        <v>0</v>
      </c>
      <c r="G218" s="2">
        <f t="shared" si="0"/>
        <v>2122.3988799999997</v>
      </c>
      <c r="H218" s="2">
        <f t="shared" si="1"/>
        <v>0.17999999999983629</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9629</v>
      </c>
      <c r="D220" s="1">
        <f>'PR-RAS'!E224</f>
        <v>0</v>
      </c>
      <c r="E220" s="1">
        <v>0</v>
      </c>
      <c r="F220" s="1">
        <v>0</v>
      </c>
      <c r="G220" s="2">
        <f t="shared" si="0"/>
        <v>2108.7510000000002</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9629</v>
      </c>
      <c r="D232" s="1">
        <f>'PR-RAS'!E236</f>
        <v>0</v>
      </c>
      <c r="E232" s="1">
        <v>0</v>
      </c>
      <c r="F232" s="1">
        <v>0</v>
      </c>
      <c r="G232" s="2">
        <f t="shared" si="0"/>
        <v>2224.299</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9629</v>
      </c>
      <c r="D233" s="1">
        <f>'PR-RAS'!E237</f>
        <v>0</v>
      </c>
      <c r="E233" s="1">
        <v>0</v>
      </c>
      <c r="F233" s="1">
        <v>0</v>
      </c>
      <c r="G233" s="2">
        <f t="shared" si="0"/>
        <v>2233.9280000000003</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214503</v>
      </c>
      <c r="D248" s="1">
        <f>'PR-RAS'!E252</f>
        <v>168968.37</v>
      </c>
      <c r="E248" s="1">
        <v>0</v>
      </c>
      <c r="F248" s="1">
        <v>0</v>
      </c>
      <c r="G248" s="2">
        <f t="shared" si="0"/>
        <v>136452.61577999999</v>
      </c>
      <c r="H248" s="2">
        <f t="shared" si="1"/>
        <v>0.36999999999534339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214503</v>
      </c>
      <c r="D255" s="1">
        <f>'PR-RAS'!E259</f>
        <v>168968.37</v>
      </c>
      <c r="E255" s="1">
        <v>0</v>
      </c>
      <c r="F255" s="1">
        <v>0</v>
      </c>
      <c r="G255" s="2">
        <f t="shared" si="0"/>
        <v>140319.69396</v>
      </c>
      <c r="H255" s="2">
        <f t="shared" si="1"/>
        <v>0.36999999999534339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75600</v>
      </c>
      <c r="D256" s="1">
        <f>'PR-RAS'!E260</f>
        <v>71500</v>
      </c>
      <c r="E256" s="1">
        <v>0</v>
      </c>
      <c r="F256" s="1">
        <v>0</v>
      </c>
      <c r="G256" s="2">
        <f t="shared" si="0"/>
        <v>55743</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138903</v>
      </c>
      <c r="D257" s="1">
        <f>'PR-RAS'!E261</f>
        <v>97468.37</v>
      </c>
      <c r="E257" s="1">
        <v>0</v>
      </c>
      <c r="F257" s="1">
        <v>0</v>
      </c>
      <c r="G257" s="2">
        <f t="shared" si="0"/>
        <v>85462.973440000002</v>
      </c>
      <c r="H257" s="2">
        <f t="shared" si="1"/>
        <v>0.36999999999534339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463039</v>
      </c>
      <c r="D259" s="1">
        <f>'PR-RAS'!E263</f>
        <v>367288.43</v>
      </c>
      <c r="E259" s="1">
        <v>0</v>
      </c>
      <c r="F259" s="1">
        <v>0</v>
      </c>
      <c r="G259" s="2">
        <f t="shared" si="0"/>
        <v>308984.89187999995</v>
      </c>
      <c r="H259" s="2">
        <f t="shared" si="1"/>
        <v>0.42999999999301508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212633</v>
      </c>
      <c r="D260" s="1">
        <f>'PR-RAS'!E264</f>
        <v>302518.92</v>
      </c>
      <c r="E260" s="1">
        <v>0</v>
      </c>
      <c r="F260" s="1">
        <v>0</v>
      </c>
      <c r="G260" s="2">
        <f t="shared" si="0"/>
        <v>211776.74755999999</v>
      </c>
      <c r="H260" s="2">
        <f t="shared" si="1"/>
        <v>8.0000000016298145E-2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209157</v>
      </c>
      <c r="D261" s="1">
        <f>'PR-RAS'!E265</f>
        <v>302518.92</v>
      </c>
      <c r="E261" s="1">
        <v>0</v>
      </c>
      <c r="F261" s="1">
        <v>0</v>
      </c>
      <c r="G261" s="2">
        <f t="shared" si="0"/>
        <v>211690.65839999999</v>
      </c>
      <c r="H261" s="2">
        <f t="shared" si="1"/>
        <v>8.0000000016298145E-2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3476</v>
      </c>
      <c r="D262" s="1">
        <f>'PR-RAS'!E266</f>
        <v>0</v>
      </c>
      <c r="E262" s="1">
        <v>0</v>
      </c>
      <c r="F262" s="1">
        <v>0</v>
      </c>
      <c r="G262" s="2">
        <f t="shared" si="0"/>
        <v>907.23599999999999</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11000</v>
      </c>
      <c r="D264" s="1">
        <f>'PR-RAS'!E268</f>
        <v>0</v>
      </c>
      <c r="E264" s="1">
        <v>0</v>
      </c>
      <c r="F264" s="1">
        <v>0</v>
      </c>
      <c r="G264" s="2">
        <f t="shared" si="0"/>
        <v>2893</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11000</v>
      </c>
      <c r="D265" s="1">
        <f>'PR-RAS'!E269</f>
        <v>0</v>
      </c>
      <c r="E265" s="1">
        <v>0</v>
      </c>
      <c r="F265" s="1">
        <v>0</v>
      </c>
      <c r="G265" s="2">
        <f t="shared" ref="G265:G521" si="8">(B265/1000)*(C265*1+D265*2)</f>
        <v>2904</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239406</v>
      </c>
      <c r="D275" s="1">
        <f>'PR-RAS'!E279</f>
        <v>64769.51</v>
      </c>
      <c r="E275" s="1">
        <v>0</v>
      </c>
      <c r="F275" s="1">
        <v>0</v>
      </c>
      <c r="G275" s="2">
        <f t="shared" si="8"/>
        <v>101090.93548000001</v>
      </c>
      <c r="H275" s="2">
        <f t="shared" si="9"/>
        <v>0.48999999999796273</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239406</v>
      </c>
      <c r="D276" s="1">
        <f>'PR-RAS'!E280</f>
        <v>64769.51</v>
      </c>
      <c r="E276" s="1">
        <v>0</v>
      </c>
      <c r="F276" s="1">
        <v>0</v>
      </c>
      <c r="G276" s="2">
        <f t="shared" si="8"/>
        <v>101459.88050000001</v>
      </c>
      <c r="H276" s="2">
        <f t="shared" si="9"/>
        <v>0.48999999999796273</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3337527</v>
      </c>
      <c r="D285" s="1">
        <f>'PR-RAS'!E289</f>
        <v>2371031.5800000005</v>
      </c>
      <c r="E285" s="1">
        <v>0</v>
      </c>
      <c r="F285" s="1">
        <v>0</v>
      </c>
      <c r="G285" s="2">
        <f t="shared" si="8"/>
        <v>2294603.6054400001</v>
      </c>
      <c r="H285" s="2">
        <f t="shared" si="9"/>
        <v>0.41999999945983291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4180950</v>
      </c>
      <c r="D286" s="1">
        <f>'PR-RAS'!E290</f>
        <v>2248272.2399999998</v>
      </c>
      <c r="E286" s="1">
        <v>0</v>
      </c>
      <c r="F286" s="1">
        <v>0</v>
      </c>
      <c r="G286" s="2">
        <f t="shared" si="8"/>
        <v>2473085.9268</v>
      </c>
      <c r="H286" s="2">
        <f t="shared" si="9"/>
        <v>0.23999999975785613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788615</v>
      </c>
      <c r="D289" s="1">
        <f>'PR-RAS'!E293</f>
        <v>1008570.57</v>
      </c>
      <c r="E289" s="1">
        <v>0</v>
      </c>
      <c r="F289" s="1">
        <v>0</v>
      </c>
      <c r="G289" s="2">
        <f t="shared" si="8"/>
        <v>808057.7683199998</v>
      </c>
      <c r="H289" s="2">
        <f t="shared" si="9"/>
        <v>0.43000000005122274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77509</v>
      </c>
      <c r="D290" s="1">
        <f>'PR-RAS'!E294</f>
        <v>115332.77</v>
      </c>
      <c r="E290" s="1">
        <v>0</v>
      </c>
      <c r="F290" s="1">
        <v>0</v>
      </c>
      <c r="G290" s="2">
        <f t="shared" si="8"/>
        <v>89062.442060000001</v>
      </c>
      <c r="H290" s="2">
        <f t="shared" si="9"/>
        <v>0.22999999999592546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2306225</v>
      </c>
      <c r="D345" s="1">
        <f>'PR-RAS'!E350</f>
        <v>5145654.2299999995</v>
      </c>
      <c r="E345" s="1">
        <v>0</v>
      </c>
      <c r="F345" s="1">
        <v>0</v>
      </c>
      <c r="G345" s="2">
        <f t="shared" si="8"/>
        <v>4333551.5102399997</v>
      </c>
      <c r="H345" s="2">
        <f t="shared" si="9"/>
        <v>0.22999999951571226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2306225</v>
      </c>
      <c r="D358" s="1">
        <f>'PR-RAS'!E363</f>
        <v>4862016.0999999996</v>
      </c>
      <c r="E358" s="1">
        <v>0</v>
      </c>
      <c r="F358" s="1">
        <v>0</v>
      </c>
      <c r="G358" s="2">
        <f t="shared" si="8"/>
        <v>4294801.8203999996</v>
      </c>
      <c r="H358" s="2">
        <f t="shared" si="9"/>
        <v>9.999999962747097E-2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2306225</v>
      </c>
      <c r="D359" s="1">
        <f>'PR-RAS'!E364</f>
        <v>4675993.3499999996</v>
      </c>
      <c r="E359" s="1">
        <v>0</v>
      </c>
      <c r="F359" s="1">
        <v>0</v>
      </c>
      <c r="G359" s="2">
        <f t="shared" si="8"/>
        <v>4173639.7885999996</v>
      </c>
      <c r="H359" s="2">
        <f t="shared" si="9"/>
        <v>0.34999999962747097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2306225</v>
      </c>
      <c r="D361" s="1">
        <f>'PR-RAS'!E366</f>
        <v>4665729.5999999996</v>
      </c>
      <c r="E361" s="1">
        <v>0</v>
      </c>
      <c r="F361" s="1">
        <v>0</v>
      </c>
      <c r="G361" s="2">
        <f t="shared" si="8"/>
        <v>4189566.3119999995</v>
      </c>
      <c r="H361" s="2">
        <f t="shared" si="9"/>
        <v>0.40000000037252903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10263.75</v>
      </c>
      <c r="E363" s="1">
        <v>0</v>
      </c>
      <c r="F363" s="1">
        <v>0</v>
      </c>
      <c r="G363" s="2">
        <f t="shared" si="8"/>
        <v>7430.9549999999999</v>
      </c>
      <c r="H363" s="2">
        <f t="shared" si="9"/>
        <v>0.25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46582.75</v>
      </c>
      <c r="E364" s="1">
        <v>0</v>
      </c>
      <c r="F364" s="1">
        <v>0</v>
      </c>
      <c r="G364" s="2">
        <f t="shared" si="8"/>
        <v>33819.076499999996</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46582.75</v>
      </c>
      <c r="E365" s="1">
        <v>0</v>
      </c>
      <c r="F365" s="1">
        <v>0</v>
      </c>
      <c r="G365" s="2">
        <f t="shared" si="8"/>
        <v>33912.241999999998</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135440</v>
      </c>
      <c r="E373" s="1">
        <v>0</v>
      </c>
      <c r="F373" s="1">
        <v>0</v>
      </c>
      <c r="G373" s="2">
        <f t="shared" si="8"/>
        <v>100767.36</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135440</v>
      </c>
      <c r="E374" s="1">
        <v>0</v>
      </c>
      <c r="F374" s="1">
        <v>0</v>
      </c>
      <c r="G374" s="2">
        <f t="shared" si="8"/>
        <v>101038.24</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4000</v>
      </c>
      <c r="E386" s="1">
        <v>0</v>
      </c>
      <c r="F386" s="1">
        <v>0</v>
      </c>
      <c r="G386" s="2">
        <f t="shared" si="8"/>
        <v>3080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4000</v>
      </c>
      <c r="E389" s="1">
        <v>0</v>
      </c>
      <c r="F389" s="1">
        <v>0</v>
      </c>
      <c r="G389" s="2">
        <f t="shared" si="8"/>
        <v>3104</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283638.13</v>
      </c>
      <c r="E397" s="1">
        <v>0</v>
      </c>
      <c r="F397" s="1">
        <v>0</v>
      </c>
      <c r="G397" s="2">
        <f t="shared" si="8"/>
        <v>224641.39896000002</v>
      </c>
      <c r="H397" s="2">
        <f t="shared" si="9"/>
        <v>0.13000000000465661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283638.13</v>
      </c>
      <c r="E398" s="1">
        <v>0</v>
      </c>
      <c r="F398" s="1">
        <v>0</v>
      </c>
      <c r="G398" s="2">
        <f t="shared" si="8"/>
        <v>225208.67522</v>
      </c>
      <c r="H398" s="2">
        <f t="shared" si="9"/>
        <v>0.13000000000465661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2306225</v>
      </c>
      <c r="D403" s="1">
        <f>'PR-RAS'!E408</f>
        <v>5145654.2299999995</v>
      </c>
      <c r="E403" s="1">
        <v>0</v>
      </c>
      <c r="F403" s="1">
        <v>0</v>
      </c>
      <c r="G403" s="2">
        <f t="shared" si="8"/>
        <v>5064208.4509199997</v>
      </c>
      <c r="H403" s="2">
        <f t="shared" si="9"/>
        <v>0.22999999951571226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7518477</v>
      </c>
      <c r="D407" s="1">
        <f>'PR-RAS'!E412</f>
        <v>4619303.82</v>
      </c>
      <c r="E407" s="1">
        <v>0</v>
      </c>
      <c r="F407" s="1">
        <v>0</v>
      </c>
      <c r="G407" s="2">
        <f t="shared" si="8"/>
        <v>6803376.3638400007</v>
      </c>
      <c r="H407" s="2">
        <f t="shared" si="9"/>
        <v>0.17999999970197678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5643752</v>
      </c>
      <c r="D408" s="1">
        <f>'PR-RAS'!E413</f>
        <v>7516685.8100000005</v>
      </c>
      <c r="E408" s="1">
        <v>0</v>
      </c>
      <c r="F408" s="1">
        <v>0</v>
      </c>
      <c r="G408" s="2">
        <f t="shared" si="8"/>
        <v>8415589.3133399989</v>
      </c>
      <c r="H408" s="2">
        <f t="shared" si="9"/>
        <v>0.18999999947845936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1874725</v>
      </c>
      <c r="D409" s="1">
        <f>'PR-RAS'!E414</f>
        <v>0</v>
      </c>
      <c r="E409" s="1">
        <v>0</v>
      </c>
      <c r="F409" s="1">
        <v>0</v>
      </c>
      <c r="G409" s="2">
        <f t="shared" si="8"/>
        <v>764887.79999999993</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2897381.99</v>
      </c>
      <c r="E410" s="1">
        <v>0</v>
      </c>
      <c r="F410" s="1">
        <v>0</v>
      </c>
      <c r="G410" s="2">
        <f t="shared" si="8"/>
        <v>2370058.4678199999</v>
      </c>
      <c r="H410" s="2">
        <f t="shared" si="9"/>
        <v>9.9999997764825821E-3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788615</v>
      </c>
      <c r="D412" s="1">
        <f>'PR-RAS'!E417</f>
        <v>1008570.57</v>
      </c>
      <c r="E412" s="1">
        <v>0</v>
      </c>
      <c r="F412" s="1">
        <v>0</v>
      </c>
      <c r="G412" s="2">
        <f t="shared" si="8"/>
        <v>1153165.7735399997</v>
      </c>
      <c r="H412" s="2">
        <f t="shared" si="9"/>
        <v>0.43000000005122274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77509</v>
      </c>
      <c r="D413" s="1">
        <f>'PR-RAS'!E418</f>
        <v>115332.77</v>
      </c>
      <c r="E413" s="1">
        <v>0</v>
      </c>
      <c r="F413" s="1">
        <v>0</v>
      </c>
      <c r="G413" s="2">
        <f t="shared" si="8"/>
        <v>126967.91048000001</v>
      </c>
      <c r="H413" s="2">
        <f t="shared" si="9"/>
        <v>0.22999999999592546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7518477</v>
      </c>
      <c r="D633" s="1">
        <f>'PR-RAS'!E639</f>
        <v>4619303.82</v>
      </c>
      <c r="E633" s="1">
        <v>0</v>
      </c>
      <c r="F633" s="1">
        <v>0</v>
      </c>
      <c r="G633" s="2">
        <f t="shared" si="10"/>
        <v>10590477.49248</v>
      </c>
      <c r="H633" s="2">
        <f t="shared" si="11"/>
        <v>0.17999999970197678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5643752</v>
      </c>
      <c r="D634" s="1">
        <f>'PR-RAS'!E640</f>
        <v>7516685.8100000005</v>
      </c>
      <c r="E634" s="1">
        <v>0</v>
      </c>
      <c r="F634" s="1">
        <v>0</v>
      </c>
      <c r="G634" s="2">
        <f t="shared" si="10"/>
        <v>13088619.251460001</v>
      </c>
      <c r="H634" s="2">
        <f t="shared" si="11"/>
        <v>0.18999999947845936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1874725</v>
      </c>
      <c r="D635" s="1">
        <f>'PR-RAS'!E641</f>
        <v>0</v>
      </c>
      <c r="E635" s="1">
        <v>0</v>
      </c>
      <c r="F635" s="1">
        <v>0</v>
      </c>
      <c r="G635" s="2">
        <f t="shared" si="10"/>
        <v>1188575.6499999999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2897381.99</v>
      </c>
      <c r="E636" s="1">
        <v>0</v>
      </c>
      <c r="F636" s="1">
        <v>0</v>
      </c>
      <c r="G636" s="2">
        <f t="shared" si="10"/>
        <v>3679675.1273000003</v>
      </c>
      <c r="H636" s="2">
        <f t="shared" si="11"/>
        <v>9.9999997764825821E-3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788615</v>
      </c>
      <c r="D638" s="1">
        <f>'PR-RAS'!E644</f>
        <v>1008570.57</v>
      </c>
      <c r="E638" s="1">
        <v>0</v>
      </c>
      <c r="F638" s="1">
        <v>0</v>
      </c>
      <c r="G638" s="2">
        <f t="shared" si="10"/>
        <v>1787266.6611799998</v>
      </c>
      <c r="H638" s="2">
        <f t="shared" si="11"/>
        <v>0.43000000005122274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1086110</v>
      </c>
      <c r="D639" s="1">
        <f>'PR-RAS'!E645</f>
        <v>0</v>
      </c>
      <c r="E639" s="1">
        <v>0</v>
      </c>
      <c r="F639" s="1">
        <v>0</v>
      </c>
      <c r="G639" s="2">
        <f t="shared" si="10"/>
        <v>692938.18</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3905952.56</v>
      </c>
      <c r="E640" s="1">
        <v>0</v>
      </c>
      <c r="F640" s="1">
        <v>0</v>
      </c>
      <c r="G640" s="2">
        <f t="shared" si="10"/>
        <v>4991807.3716799999</v>
      </c>
      <c r="H640" s="2">
        <f t="shared" si="11"/>
        <v>0.43999999994412065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129629</v>
      </c>
      <c r="D642" s="1">
        <f>'PR-RAS'!E649</f>
        <v>225875.86</v>
      </c>
      <c r="E642" s="1">
        <v>0</v>
      </c>
      <c r="F642" s="1">
        <v>0</v>
      </c>
      <c r="G642" s="2">
        <f t="shared" si="10"/>
        <v>372665.04151999997</v>
      </c>
      <c r="H642" s="2">
        <f t="shared" si="11"/>
        <v>0.14000000001396984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7542746</v>
      </c>
      <c r="D643" s="1">
        <f>'PR-RAS'!E650</f>
        <v>8310094.5899999999</v>
      </c>
      <c r="E643" s="1">
        <v>0</v>
      </c>
      <c r="F643" s="1">
        <v>0</v>
      </c>
      <c r="G643" s="2">
        <f t="shared" si="10"/>
        <v>15512604.38556</v>
      </c>
      <c r="H643" s="2">
        <f t="shared" si="11"/>
        <v>0.41000000014901161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6300507</v>
      </c>
      <c r="D644" s="1">
        <f>'PR-RAS'!E651</f>
        <v>8463599.6199999992</v>
      </c>
      <c r="E644" s="1">
        <v>0</v>
      </c>
      <c r="F644" s="1">
        <v>0</v>
      </c>
      <c r="G644" s="2">
        <f t="shared" si="10"/>
        <v>14935415.112319998</v>
      </c>
      <c r="H644" s="2">
        <f t="shared" si="11"/>
        <v>0.38000000081956387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1371868</v>
      </c>
      <c r="D645" s="1">
        <f>'PR-RAS'!E652</f>
        <v>72370.830000000075</v>
      </c>
      <c r="E645" s="1">
        <v>0</v>
      </c>
      <c r="F645" s="1">
        <v>0</v>
      </c>
      <c r="G645" s="2">
        <f t="shared" si="10"/>
        <v>976696.62104000011</v>
      </c>
      <c r="H645" s="2">
        <f t="shared" si="11"/>
        <v>0.16999999992549419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15</v>
      </c>
      <c r="D646" s="1">
        <f>'PR-RAS'!E653</f>
        <v>10</v>
      </c>
      <c r="E646" s="1">
        <v>0</v>
      </c>
      <c r="F646" s="1">
        <v>0</v>
      </c>
      <c r="G646" s="2">
        <f t="shared" si="10"/>
        <v>22.574999999999999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5</v>
      </c>
      <c r="E648" s="1">
        <v>0</v>
      </c>
      <c r="F648" s="1">
        <v>0</v>
      </c>
      <c r="G648" s="2">
        <f t="shared" si="10"/>
        <v>12.940000000000001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1563629</v>
      </c>
      <c r="D654" s="1">
        <f>'PR-RAS'!E661</f>
        <v>1429817.22</v>
      </c>
      <c r="E654" s="1">
        <v>0</v>
      </c>
      <c r="F654" s="1">
        <v>0</v>
      </c>
      <c r="G654" s="2">
        <f t="shared" si="10"/>
        <v>2888391.0263199997</v>
      </c>
      <c r="H654" s="2">
        <f t="shared" si="11"/>
        <v>0.21999999997206032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2386404</v>
      </c>
      <c r="D658" s="1">
        <f>'PR-RAS'!E665</f>
        <v>791078.51</v>
      </c>
      <c r="E658" s="1">
        <v>0</v>
      </c>
      <c r="F658" s="1">
        <v>0</v>
      </c>
      <c r="G658" s="2">
        <f t="shared" si="10"/>
        <v>2607344.59014</v>
      </c>
      <c r="H658" s="2">
        <f t="shared" si="11"/>
        <v>0.48999999999068677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533589</v>
      </c>
      <c r="D662" s="1">
        <f>'PR-RAS'!E669</f>
        <v>223317.06</v>
      </c>
      <c r="E662" s="1">
        <v>0</v>
      </c>
      <c r="F662" s="1">
        <v>0</v>
      </c>
      <c r="G662" s="2">
        <f t="shared" si="10"/>
        <v>647927.48232000007</v>
      </c>
      <c r="H662" s="2">
        <f t="shared" si="11"/>
        <v>5.9999999997671694E-2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61249</v>
      </c>
      <c r="D711" s="1">
        <f>'PR-RAS'!E718</f>
        <v>28042.71</v>
      </c>
      <c r="E711" s="1">
        <v>0</v>
      </c>
      <c r="F711" s="1">
        <v>0</v>
      </c>
      <c r="G711" s="2">
        <f t="shared" si="10"/>
        <v>83307.43819999999</v>
      </c>
      <c r="H711" s="2">
        <f t="shared" si="11"/>
        <v>0.29000000000087311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10220</v>
      </c>
      <c r="D713" s="1">
        <f>'PR-RAS'!E720</f>
        <v>10220</v>
      </c>
      <c r="E713" s="1">
        <v>0</v>
      </c>
      <c r="F713" s="1">
        <v>0</v>
      </c>
      <c r="G713" s="2">
        <f t="shared" si="10"/>
        <v>21829.919999999998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5375</v>
      </c>
      <c r="D715" s="1">
        <f>'PR-RAS'!E722</f>
        <v>14482.7</v>
      </c>
      <c r="E715" s="1">
        <v>0</v>
      </c>
      <c r="F715" s="1">
        <v>0</v>
      </c>
      <c r="G715" s="2">
        <f t="shared" si="10"/>
        <v>24519.045600000001</v>
      </c>
      <c r="H715" s="2">
        <f t="shared" si="11"/>
        <v>0.2999999999992724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8063</v>
      </c>
      <c r="D718" s="1">
        <f>'PR-RAS'!E725</f>
        <v>11944.47</v>
      </c>
      <c r="E718" s="1">
        <v>0</v>
      </c>
      <c r="F718" s="1">
        <v>0</v>
      </c>
      <c r="G718" s="2">
        <f t="shared" si="10"/>
        <v>22909.540979999998</v>
      </c>
      <c r="H718" s="2">
        <f t="shared" si="11"/>
        <v>0.46999999999934516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2534</v>
      </c>
      <c r="D735" s="1">
        <f>'PR-RAS'!E742</f>
        <v>13393.05</v>
      </c>
      <c r="E735" s="1">
        <v>0</v>
      </c>
      <c r="F735" s="1">
        <v>0</v>
      </c>
      <c r="G735" s="2">
        <f t="shared" si="10"/>
        <v>21520.953399999999</v>
      </c>
      <c r="H735" s="2">
        <f t="shared" si="11"/>
        <v>4.9999999999272404E-2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3843</v>
      </c>
      <c r="D752" s="1">
        <f>'PR-RAS'!E759</f>
        <v>2968.82</v>
      </c>
      <c r="E752" s="1">
        <v>0</v>
      </c>
      <c r="F752" s="1">
        <v>0</v>
      </c>
      <c r="G752" s="2">
        <f t="shared" si="10"/>
        <v>7345.2606399999995</v>
      </c>
      <c r="H752" s="2">
        <f t="shared" si="11"/>
        <v>0.17999999999983629</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5000</v>
      </c>
      <c r="D809" s="1">
        <f>'PR-RAS'!E816</f>
        <v>2500</v>
      </c>
      <c r="E809" s="1">
        <v>0</v>
      </c>
      <c r="F809" s="1">
        <v>0</v>
      </c>
      <c r="G809" s="2">
        <f t="shared" si="10"/>
        <v>8080.0000000000009</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48600</v>
      </c>
      <c r="D812" s="1">
        <f>'PR-RAS'!E819</f>
        <v>48000</v>
      </c>
      <c r="E812" s="1">
        <v>0</v>
      </c>
      <c r="F812" s="1">
        <v>0</v>
      </c>
      <c r="G812" s="2">
        <f t="shared" si="18"/>
        <v>117270.6</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12000</v>
      </c>
      <c r="D814" s="1">
        <f>'PR-RAS'!E821</f>
        <v>12000</v>
      </c>
      <c r="E814" s="1">
        <v>0</v>
      </c>
      <c r="F814" s="1">
        <v>0</v>
      </c>
      <c r="G814" s="2">
        <f t="shared" si="18"/>
        <v>29267.999999999996</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10000</v>
      </c>
      <c r="D816" s="1">
        <f>'PR-RAS'!E823</f>
        <v>9000</v>
      </c>
      <c r="E816" s="1">
        <v>0</v>
      </c>
      <c r="F816" s="1">
        <v>0</v>
      </c>
      <c r="G816" s="2">
        <f t="shared" si="18"/>
        <v>22820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17406</v>
      </c>
      <c r="D819" s="1">
        <f>'PR-RAS'!E826</f>
        <v>12900.09</v>
      </c>
      <c r="E819" s="1">
        <v>0</v>
      </c>
      <c r="F819" s="1">
        <v>0</v>
      </c>
      <c r="G819" s="2">
        <f t="shared" si="18"/>
        <v>35342.65524</v>
      </c>
      <c r="H819" s="2">
        <f t="shared" si="19"/>
        <v>9.0000000000145519E-2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7659</v>
      </c>
      <c r="D820" s="1">
        <f>'PR-RAS'!E827</f>
        <v>3927.41</v>
      </c>
      <c r="E820" s="1">
        <v>0</v>
      </c>
      <c r="F820" s="1">
        <v>0</v>
      </c>
      <c r="G820" s="2">
        <f t="shared" si="18"/>
        <v>12705.818579999999</v>
      </c>
      <c r="H820" s="2">
        <f t="shared" si="19"/>
        <v>0.40999999999985448</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113838</v>
      </c>
      <c r="D821" s="1">
        <f>'PR-RAS'!E828</f>
        <v>80640.87</v>
      </c>
      <c r="E821" s="1">
        <v>0</v>
      </c>
      <c r="F821" s="1">
        <v>0</v>
      </c>
      <c r="G821" s="2">
        <f t="shared" si="18"/>
        <v>225598.18679999997</v>
      </c>
      <c r="H821" s="2">
        <f t="shared" si="19"/>
        <v>0.13000000000465661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239406</v>
      </c>
      <c r="D823" s="1">
        <f>'PR-RAS'!E830</f>
        <v>64769.51</v>
      </c>
      <c r="E823" s="1">
        <v>0</v>
      </c>
      <c r="F823" s="1">
        <v>0</v>
      </c>
      <c r="G823" s="2">
        <f t="shared" si="18"/>
        <v>303272.80644000001</v>
      </c>
      <c r="H823" s="2">
        <f t="shared" si="19"/>
        <v>0.48999999999796273</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1396815.07</v>
      </c>
      <c r="D1480" s="6"/>
      <c r="E1480" s="6">
        <v>0</v>
      </c>
      <c r="F1480" s="6">
        <v>0</v>
      </c>
      <c r="G1480" s="7">
        <f t="shared" ref="G1480:G1580" si="34">B1480/1000*C1480</f>
        <v>1396.8150700000001</v>
      </c>
      <c r="H1480" s="7">
        <f t="shared" ref="H1480:H1580" si="35">ABS(C1480-ROUND(C1480,0))</f>
        <v>7.000000006519258E-2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11217731.77</v>
      </c>
      <c r="D1481" s="1">
        <v>0</v>
      </c>
      <c r="E1481" s="1">
        <v>0</v>
      </c>
      <c r="F1481" s="1">
        <v>0</v>
      </c>
      <c r="G1481" s="2">
        <f t="shared" si="34"/>
        <v>22435.463540000001</v>
      </c>
      <c r="H1481" s="2">
        <f t="shared" si="35"/>
        <v>0.23000000044703484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2436637.54</v>
      </c>
      <c r="D1483" s="1">
        <v>0</v>
      </c>
      <c r="E1483" s="1">
        <v>0</v>
      </c>
      <c r="F1483" s="1">
        <v>0</v>
      </c>
      <c r="G1483" s="2">
        <f t="shared" si="34"/>
        <v>9746.5501600000007</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568592.06999999995</v>
      </c>
      <c r="D1484" s="1">
        <v>0</v>
      </c>
      <c r="E1484" s="1">
        <v>0</v>
      </c>
      <c r="F1484" s="1">
        <v>0</v>
      </c>
      <c r="G1484" s="2">
        <f t="shared" si="34"/>
        <v>2842.9603499999998</v>
      </c>
      <c r="H1484" s="2">
        <f t="shared" si="35"/>
        <v>6.9999999948777258E-2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1246739.2</v>
      </c>
      <c r="D1485" s="1">
        <v>0</v>
      </c>
      <c r="E1485" s="1">
        <v>0</v>
      </c>
      <c r="F1485" s="1">
        <v>0</v>
      </c>
      <c r="G1485" s="2">
        <f t="shared" si="34"/>
        <v>7480.4351999999999</v>
      </c>
      <c r="H1485" s="2">
        <f t="shared" si="35"/>
        <v>0.19999999995343387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44428.17</v>
      </c>
      <c r="D1486" s="1">
        <v>0</v>
      </c>
      <c r="E1486" s="1">
        <v>0</v>
      </c>
      <c r="F1486" s="1">
        <v>0</v>
      </c>
      <c r="G1486" s="2">
        <f t="shared" si="34"/>
        <v>310.99718999999999</v>
      </c>
      <c r="H1486" s="2">
        <f t="shared" si="35"/>
        <v>0.16999999999825377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2968.82</v>
      </c>
      <c r="D1487" s="1">
        <v>0</v>
      </c>
      <c r="E1487" s="1">
        <v>0</v>
      </c>
      <c r="F1487" s="1">
        <v>0</v>
      </c>
      <c r="G1487" s="2">
        <f t="shared" si="34"/>
        <v>23.75056</v>
      </c>
      <c r="H1487" s="2">
        <f t="shared" si="35"/>
        <v>0.17999999999983629</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168968.37</v>
      </c>
      <c r="D1489" s="1">
        <v>0</v>
      </c>
      <c r="E1489" s="1">
        <v>0</v>
      </c>
      <c r="F1489" s="1">
        <v>0</v>
      </c>
      <c r="G1489" s="2">
        <f t="shared" si="34"/>
        <v>1689.6837</v>
      </c>
      <c r="H1489" s="2">
        <f t="shared" si="35"/>
        <v>0.36999999999534339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404940.91</v>
      </c>
      <c r="D1491" s="1">
        <v>0</v>
      </c>
      <c r="E1491" s="1">
        <v>0</v>
      </c>
      <c r="F1491" s="1">
        <v>0</v>
      </c>
      <c r="G1491" s="2">
        <f t="shared" si="34"/>
        <v>4859.2909199999995</v>
      </c>
      <c r="H1491" s="2">
        <f t="shared" si="35"/>
        <v>9.0000000025611371E-2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5145654.2300000004</v>
      </c>
      <c r="D1492" s="1">
        <v>0</v>
      </c>
      <c r="E1492" s="1">
        <v>0</v>
      </c>
      <c r="F1492" s="1">
        <v>0</v>
      </c>
      <c r="G1492" s="2">
        <f t="shared" si="34"/>
        <v>66893.504990000001</v>
      </c>
      <c r="H1492" s="2">
        <f t="shared" si="35"/>
        <v>0.23000000044703484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3635440</v>
      </c>
      <c r="D1493" s="1">
        <v>0</v>
      </c>
      <c r="E1493" s="1">
        <v>0</v>
      </c>
      <c r="F1493" s="1">
        <v>0</v>
      </c>
      <c r="G1493" s="2">
        <f t="shared" si="34"/>
        <v>50896.160000000003</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3635440</v>
      </c>
      <c r="D1497" s="1">
        <v>0</v>
      </c>
      <c r="E1497" s="1">
        <v>0</v>
      </c>
      <c r="F1497" s="1">
        <v>0</v>
      </c>
      <c r="G1497" s="2">
        <f t="shared" si="34"/>
        <v>65437.919999999998</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8616795.0500000007</v>
      </c>
      <c r="D1499" s="1">
        <v>0</v>
      </c>
      <c r="E1499" s="1">
        <v>0</v>
      </c>
      <c r="F1499" s="1">
        <v>0</v>
      </c>
      <c r="G1499" s="2">
        <f t="shared" si="34"/>
        <v>172335.90100000001</v>
      </c>
      <c r="H1499" s="2">
        <f t="shared" si="35"/>
        <v>5.000000074505806E-2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2484249.29</v>
      </c>
      <c r="D1501" s="1">
        <v>0</v>
      </c>
      <c r="E1501" s="1">
        <v>0</v>
      </c>
      <c r="F1501" s="1">
        <v>0</v>
      </c>
      <c r="G1501" s="2">
        <f t="shared" si="34"/>
        <v>54653.484379999994</v>
      </c>
      <c r="H1501" s="2">
        <f t="shared" si="35"/>
        <v>0.2900000000372529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609283.71</v>
      </c>
      <c r="D1502" s="1">
        <v>0</v>
      </c>
      <c r="E1502" s="1">
        <v>0</v>
      </c>
      <c r="F1502" s="1">
        <v>0</v>
      </c>
      <c r="G1502" s="2">
        <f t="shared" si="34"/>
        <v>14013.525329999999</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1293928.97</v>
      </c>
      <c r="D1503" s="1">
        <v>0</v>
      </c>
      <c r="E1503" s="1">
        <v>0</v>
      </c>
      <c r="F1503" s="1">
        <v>0</v>
      </c>
      <c r="G1503" s="2">
        <f t="shared" si="34"/>
        <v>31054.295279999998</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50285.01</v>
      </c>
      <c r="D1504" s="1">
        <v>0</v>
      </c>
      <c r="E1504" s="1">
        <v>0</v>
      </c>
      <c r="F1504" s="1">
        <v>0</v>
      </c>
      <c r="G1504" s="2">
        <f t="shared" si="34"/>
        <v>1257.1252500000001</v>
      </c>
      <c r="H1504" s="2">
        <f t="shared" si="35"/>
        <v>1.0000000002037268E-2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2968.82</v>
      </c>
      <c r="D1505" s="1">
        <v>0</v>
      </c>
      <c r="E1505" s="1">
        <v>0</v>
      </c>
      <c r="F1505" s="1">
        <v>0</v>
      </c>
      <c r="G1505" s="2">
        <f t="shared" si="34"/>
        <v>77.189319999999995</v>
      </c>
      <c r="H1505" s="2">
        <f t="shared" si="35"/>
        <v>0.17999999999983629</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118622.59</v>
      </c>
      <c r="D1507" s="1">
        <v>0</v>
      </c>
      <c r="E1507" s="1">
        <v>0</v>
      </c>
      <c r="F1507" s="1">
        <v>0</v>
      </c>
      <c r="G1507" s="2">
        <f t="shared" si="34"/>
        <v>3321.4325199999998</v>
      </c>
      <c r="H1507" s="2">
        <f t="shared" si="35"/>
        <v>0.41000000000349246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409160.19</v>
      </c>
      <c r="D1509" s="1">
        <v>0</v>
      </c>
      <c r="E1509" s="1">
        <v>0</v>
      </c>
      <c r="F1509" s="1">
        <v>0</v>
      </c>
      <c r="G1509" s="2">
        <f t="shared" si="34"/>
        <v>12274.805699999999</v>
      </c>
      <c r="H1509" s="2">
        <f t="shared" si="35"/>
        <v>0.19000000000232831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6132545.7599999998</v>
      </c>
      <c r="D1510" s="1">
        <v>0</v>
      </c>
      <c r="E1510" s="1">
        <v>0</v>
      </c>
      <c r="F1510" s="1">
        <v>0</v>
      </c>
      <c r="G1510" s="2">
        <f t="shared" si="34"/>
        <v>190108.91855999999</v>
      </c>
      <c r="H1510" s="2">
        <f t="shared" si="35"/>
        <v>0.24000000022351742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3997751.7899999991</v>
      </c>
      <c r="D1517" s="1">
        <v>0</v>
      </c>
      <c r="E1517" s="1">
        <v>0</v>
      </c>
      <c r="F1517" s="1">
        <v>0</v>
      </c>
      <c r="G1517" s="2">
        <f t="shared" si="34"/>
        <v>151914.56801999995</v>
      </c>
      <c r="H1517" s="2">
        <f t="shared" si="35"/>
        <v>0.21000000089406967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243324.34</v>
      </c>
      <c r="D1518" s="1">
        <v>0</v>
      </c>
      <c r="E1518" s="1">
        <v>0</v>
      </c>
      <c r="F1518" s="1">
        <v>0</v>
      </c>
      <c r="G1518" s="2">
        <f t="shared" si="34"/>
        <v>9489.6492600000001</v>
      </c>
      <c r="H1518" s="2">
        <f t="shared" si="35"/>
        <v>0.33999999999650754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149084.34</v>
      </c>
      <c r="D1524" s="1">
        <v>0</v>
      </c>
      <c r="E1524" s="1">
        <v>0</v>
      </c>
      <c r="F1524" s="1">
        <v>0</v>
      </c>
      <c r="G1524" s="2">
        <f t="shared" si="34"/>
        <v>6708.7952999999998</v>
      </c>
      <c r="H1524" s="2">
        <f t="shared" si="35"/>
        <v>0.33999999999650754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25167.81</v>
      </c>
      <c r="D1530" s="1">
        <v>0</v>
      </c>
      <c r="E1530" s="1">
        <v>0</v>
      </c>
      <c r="F1530" s="1">
        <v>0</v>
      </c>
      <c r="G1530" s="2">
        <f t="shared" si="34"/>
        <v>1283.5583099999999</v>
      </c>
      <c r="H1530" s="2">
        <f t="shared" si="35"/>
        <v>0.18999999999869033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25167.81</v>
      </c>
      <c r="D1531" s="1">
        <v>0</v>
      </c>
      <c r="E1531" s="1">
        <v>0</v>
      </c>
      <c r="F1531" s="1">
        <v>0</v>
      </c>
      <c r="G1531" s="2">
        <f t="shared" si="34"/>
        <v>1308.72612</v>
      </c>
      <c r="H1531" s="2">
        <f t="shared" si="35"/>
        <v>0.18999999999869033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649.89</v>
      </c>
      <c r="D1535" s="1">
        <v>0</v>
      </c>
      <c r="E1535" s="1">
        <v>0</v>
      </c>
      <c r="F1535" s="1">
        <v>0</v>
      </c>
      <c r="G1535" s="2">
        <f t="shared" si="34"/>
        <v>36.393839999999997</v>
      </c>
      <c r="H1535" s="2">
        <f t="shared" si="35"/>
        <v>0.11000000000001364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649.89</v>
      </c>
      <c r="D1536" s="1">
        <v>0</v>
      </c>
      <c r="E1536" s="1">
        <v>0</v>
      </c>
      <c r="F1536" s="1">
        <v>0</v>
      </c>
      <c r="G1536" s="2">
        <f t="shared" si="34"/>
        <v>37.043730000000004</v>
      </c>
      <c r="H1536" s="2">
        <f t="shared" si="35"/>
        <v>0.11000000000001364</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61209.11</v>
      </c>
      <c r="D1550" s="1">
        <v>0</v>
      </c>
      <c r="E1550" s="1">
        <v>0</v>
      </c>
      <c r="F1550" s="1">
        <v>0</v>
      </c>
      <c r="G1550" s="2">
        <f t="shared" si="34"/>
        <v>4345.84681</v>
      </c>
      <c r="H1550" s="2">
        <f t="shared" si="35"/>
        <v>0.11000000000058208</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61209.11</v>
      </c>
      <c r="D1551" s="1">
        <v>0</v>
      </c>
      <c r="E1551" s="1">
        <v>0</v>
      </c>
      <c r="F1551" s="1">
        <v>0</v>
      </c>
      <c r="G1551" s="2">
        <f t="shared" si="34"/>
        <v>4407.0559199999998</v>
      </c>
      <c r="H1551" s="2">
        <f t="shared" si="35"/>
        <v>0.11000000000058208</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62057.53</v>
      </c>
      <c r="D1560" s="1">
        <v>0</v>
      </c>
      <c r="E1560" s="1">
        <v>0</v>
      </c>
      <c r="F1560" s="1">
        <v>0</v>
      </c>
      <c r="G1560" s="2">
        <f t="shared" si="34"/>
        <v>5026.6599299999998</v>
      </c>
      <c r="H1560" s="2">
        <f t="shared" si="35"/>
        <v>0.47000000000116415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62057.53</v>
      </c>
      <c r="D1561" s="1">
        <v>0</v>
      </c>
      <c r="E1561" s="1">
        <v>0</v>
      </c>
      <c r="F1561" s="1">
        <v>0</v>
      </c>
      <c r="G1561" s="2">
        <f t="shared" si="34"/>
        <v>5088.7174599999998</v>
      </c>
      <c r="H1561" s="2">
        <f t="shared" si="35"/>
        <v>0.47000000000116415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94240</v>
      </c>
      <c r="D1565" s="1">
        <v>0</v>
      </c>
      <c r="E1565" s="1">
        <v>0</v>
      </c>
      <c r="F1565" s="1">
        <v>0</v>
      </c>
      <c r="G1565" s="2">
        <f t="shared" si="34"/>
        <v>8104.6399999999994</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94240</v>
      </c>
      <c r="D1566" s="1">
        <v>0</v>
      </c>
      <c r="E1566" s="1">
        <v>0</v>
      </c>
      <c r="F1566" s="1">
        <v>0</v>
      </c>
      <c r="G1566" s="2">
        <f t="shared" si="34"/>
        <v>8198.8799999999992</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3754427.45</v>
      </c>
      <c r="D1576" s="1">
        <v>0</v>
      </c>
      <c r="E1576" s="1">
        <v>0</v>
      </c>
      <c r="F1576" s="1">
        <v>0</v>
      </c>
      <c r="G1576" s="2">
        <f t="shared" si="34"/>
        <v>364179.46265</v>
      </c>
      <c r="H1576" s="2">
        <f t="shared" si="35"/>
        <v>0.45000000018626451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118987.45</v>
      </c>
      <c r="D1577" s="1">
        <v>0</v>
      </c>
      <c r="E1577" s="1">
        <v>0</v>
      </c>
      <c r="F1577" s="1">
        <v>0</v>
      </c>
      <c r="G1577" s="2">
        <f t="shared" si="34"/>
        <v>11660.7701</v>
      </c>
      <c r="H1577" s="2">
        <f t="shared" si="35"/>
        <v>0.44999999999708962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3635440</v>
      </c>
      <c r="D1580" s="13">
        <v>0</v>
      </c>
      <c r="E1580" s="13">
        <v>0</v>
      </c>
      <c r="F1580" s="13">
        <v>0</v>
      </c>
      <c r="G1580" s="14">
        <f t="shared" si="34"/>
        <v>367179.44</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29293</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1"/>
      <c r="F10" s="332" t="s">
        <v>36</v>
      </c>
      <c r="G10" s="333"/>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6" t="s">
        <v>41</v>
      </c>
      <c r="C15" s="327"/>
      <c r="D15" s="327"/>
      <c r="E15" s="327"/>
      <c r="F15" s="328"/>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7518477</v>
      </c>
      <c r="I16" s="172">
        <f>'PR-RAS'!E6</f>
        <v>4619303.82</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3337527</v>
      </c>
      <c r="I17" s="172">
        <f>'PR-RAS'!E151</f>
        <v>2371031.5800000005</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1086110</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3905952.56</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1396815.07</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3997751.7899999991</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243324.34</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3754427.45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91" zoomScaleNormal="100" workbookViewId="0">
      <selection activeCell="E832" sqref="E83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48</v>
      </c>
      <c r="B2" s="352"/>
      <c r="C2" s="352"/>
      <c r="D2" s="352"/>
      <c r="E2" s="352"/>
      <c r="F2" s="352"/>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7518477</v>
      </c>
      <c r="E6" s="53">
        <f>E7+E44+E50+E82+E106+E124+E133+E139</f>
        <v>4619303.82</v>
      </c>
      <c r="F6" s="54">
        <f t="shared" ref="F6:F131" si="0">IF(D6&lt;&gt;0,IF(E6/D6&gt;=100,"&gt;&gt;100",E6/D6*100),"-")</f>
        <v>61.439355603535141</v>
      </c>
    </row>
    <row r="7" spans="1:25" ht="12.75" customHeight="1" x14ac:dyDescent="0.2">
      <c r="A7" s="55">
        <v>61</v>
      </c>
      <c r="B7" s="309" t="s">
        <v>57</v>
      </c>
      <c r="C7" s="52" t="s">
        <v>58</v>
      </c>
      <c r="D7" s="53">
        <f t="shared" ref="D7:E7" si="1">D8+D17+D23+D29+D37+D40</f>
        <v>709762</v>
      </c>
      <c r="E7" s="53">
        <f t="shared" si="1"/>
        <v>638587.92000000004</v>
      </c>
      <c r="F7" s="54">
        <f t="shared" si="0"/>
        <v>89.972120231852372</v>
      </c>
    </row>
    <row r="8" spans="1:25" ht="12.75" customHeight="1" x14ac:dyDescent="0.2">
      <c r="A8" s="55">
        <v>611</v>
      </c>
      <c r="B8" s="87" t="s">
        <v>59</v>
      </c>
      <c r="C8" s="52" t="s">
        <v>60</v>
      </c>
      <c r="D8" s="53">
        <f t="shared" ref="D8:E8" si="2">SUM(D9:D14)-D15-D16</f>
        <v>645856</v>
      </c>
      <c r="E8" s="53">
        <f t="shared" si="2"/>
        <v>588874.78</v>
      </c>
      <c r="F8" s="54">
        <f t="shared" si="0"/>
        <v>91.177411063766542</v>
      </c>
    </row>
    <row r="9" spans="1:25" ht="12.75" customHeight="1" x14ac:dyDescent="0.2">
      <c r="A9" s="55">
        <v>6111</v>
      </c>
      <c r="B9" s="87" t="s">
        <v>61</v>
      </c>
      <c r="C9" s="52" t="s">
        <v>62</v>
      </c>
      <c r="D9" s="244">
        <v>645856</v>
      </c>
      <c r="E9" s="244">
        <v>588874.78</v>
      </c>
      <c r="F9" s="54">
        <f t="shared" si="0"/>
        <v>91.177411063766542</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58457</v>
      </c>
      <c r="E23" s="53">
        <f t="shared" si="4"/>
        <v>42097.979999999996</v>
      </c>
      <c r="F23" s="54">
        <f t="shared" si="0"/>
        <v>72.015293292505604</v>
      </c>
    </row>
    <row r="24" spans="1:6" ht="12.75" customHeight="1" x14ac:dyDescent="0.2">
      <c r="A24" s="55">
        <v>6131</v>
      </c>
      <c r="B24" s="87" t="s">
        <v>91</v>
      </c>
      <c r="C24" s="52" t="s">
        <v>92</v>
      </c>
      <c r="D24" s="244">
        <v>15266</v>
      </c>
      <c r="E24" s="244">
        <v>11974.71</v>
      </c>
      <c r="F24" s="54">
        <f t="shared" si="0"/>
        <v>78.440390410061568</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43191</v>
      </c>
      <c r="E27" s="244">
        <v>30123.27</v>
      </c>
      <c r="F27" s="54">
        <f t="shared" si="0"/>
        <v>69.74432173369452</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5449</v>
      </c>
      <c r="E29" s="53">
        <f t="shared" si="5"/>
        <v>7615.16</v>
      </c>
      <c r="F29" s="54">
        <f t="shared" si="0"/>
        <v>139.75334923839236</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5449</v>
      </c>
      <c r="E31" s="244">
        <v>7615.16</v>
      </c>
      <c r="F31" s="54">
        <f t="shared" si="0"/>
        <v>139.75334923839236</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4483622</v>
      </c>
      <c r="E50" s="53">
        <f>E51+E54+E59+E62+E65+E68+E71+E74+E77</f>
        <v>2444212.79</v>
      </c>
      <c r="F50" s="54">
        <f t="shared" si="0"/>
        <v>54.514247409795026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3950033</v>
      </c>
      <c r="E59" s="53">
        <f t="shared" si="12"/>
        <v>2220895.73</v>
      </c>
      <c r="F59" s="54">
        <f t="shared" si="0"/>
        <v>56.224738628765891</v>
      </c>
    </row>
    <row r="60" spans="1:6" ht="24" x14ac:dyDescent="0.2">
      <c r="A60" s="55">
        <v>6331</v>
      </c>
      <c r="B60" s="88" t="s">
        <v>163</v>
      </c>
      <c r="C60" s="52" t="s">
        <v>164</v>
      </c>
      <c r="D60" s="244">
        <v>1563629</v>
      </c>
      <c r="E60" s="244">
        <v>1429817.22</v>
      </c>
      <c r="F60" s="54">
        <f t="shared" si="0"/>
        <v>91.442229582592802</v>
      </c>
    </row>
    <row r="61" spans="1:6" ht="24" x14ac:dyDescent="0.2">
      <c r="A61" s="55">
        <v>6332</v>
      </c>
      <c r="B61" s="88" t="s">
        <v>165</v>
      </c>
      <c r="C61" s="52" t="s">
        <v>166</v>
      </c>
      <c r="D61" s="244">
        <v>2386404</v>
      </c>
      <c r="E61" s="244">
        <v>791078.51</v>
      </c>
      <c r="F61" s="54">
        <f t="shared" si="0"/>
        <v>33.14939591117011</v>
      </c>
    </row>
    <row r="62" spans="1:6" ht="12.75" customHeight="1" x14ac:dyDescent="0.2">
      <c r="A62" s="55">
        <v>634</v>
      </c>
      <c r="B62" s="87" t="s">
        <v>167</v>
      </c>
      <c r="C62" s="52" t="s">
        <v>168</v>
      </c>
      <c r="D62" s="53">
        <f t="shared" ref="D62:E62" si="13">SUM(D63:D64)</f>
        <v>533589</v>
      </c>
      <c r="E62" s="53">
        <f t="shared" si="13"/>
        <v>223317.06</v>
      </c>
      <c r="F62" s="54">
        <f t="shared" si="0"/>
        <v>41.851886002147722</v>
      </c>
    </row>
    <row r="63" spans="1:6" ht="12.75" customHeight="1" x14ac:dyDescent="0.2">
      <c r="A63" s="55">
        <v>6341</v>
      </c>
      <c r="B63" s="87" t="s">
        <v>169</v>
      </c>
      <c r="C63" s="52" t="s">
        <v>170</v>
      </c>
      <c r="D63" s="244">
        <v>533589</v>
      </c>
      <c r="E63" s="244">
        <v>223317.06</v>
      </c>
      <c r="F63" s="54">
        <f t="shared" si="0"/>
        <v>41.851886002147722</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221818</v>
      </c>
      <c r="E82" s="53">
        <f t="shared" si="19"/>
        <v>231251.9</v>
      </c>
      <c r="F82" s="54">
        <f t="shared" si="0"/>
        <v>104.25299119097637</v>
      </c>
    </row>
    <row r="83" spans="1:6" ht="12.75" customHeight="1" x14ac:dyDescent="0.2">
      <c r="A83" s="55">
        <v>641</v>
      </c>
      <c r="B83" s="87" t="s">
        <v>209</v>
      </c>
      <c r="C83" s="52" t="s">
        <v>210</v>
      </c>
      <c r="D83" s="53">
        <f t="shared" ref="D83:E83" si="20">SUM(D84:D90)</f>
        <v>0</v>
      </c>
      <c r="E83" s="53">
        <f t="shared" si="20"/>
        <v>3.72</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3.72</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221818</v>
      </c>
      <c r="E91" s="53">
        <f t="shared" si="21"/>
        <v>231248.18</v>
      </c>
      <c r="F91" s="54">
        <f t="shared" si="0"/>
        <v>104.25131414042141</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123538</v>
      </c>
      <c r="E93" s="244">
        <v>136298.18</v>
      </c>
      <c r="F93" s="54">
        <f t="shared" si="0"/>
        <v>110.32895141575871</v>
      </c>
    </row>
    <row r="94" spans="1:6" ht="12.75" customHeight="1" x14ac:dyDescent="0.2">
      <c r="A94" s="55">
        <v>6423</v>
      </c>
      <c r="B94" s="87" t="s">
        <v>231</v>
      </c>
      <c r="C94" s="52" t="s">
        <v>232</v>
      </c>
      <c r="D94" s="244">
        <v>94950</v>
      </c>
      <c r="E94" s="244">
        <v>94950</v>
      </c>
      <c r="F94" s="54">
        <f t="shared" si="0"/>
        <v>100</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3330</v>
      </c>
      <c r="E97" s="244"/>
      <c r="F97" s="54">
        <f t="shared" si="0"/>
        <v>0</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2083783</v>
      </c>
      <c r="E106" s="53">
        <f t="shared" si="23"/>
        <v>1283154.8400000001</v>
      </c>
      <c r="F106" s="54">
        <f t="shared" si="0"/>
        <v>61.578141293983116</v>
      </c>
    </row>
    <row r="107" spans="1:6" ht="12.75" customHeight="1" x14ac:dyDescent="0.2">
      <c r="A107" s="55">
        <v>651</v>
      </c>
      <c r="B107" s="87" t="s">
        <v>257</v>
      </c>
      <c r="C107" s="52" t="s">
        <v>258</v>
      </c>
      <c r="D107" s="53">
        <f t="shared" ref="D107:E107" si="24">SUM(D108:D111)</f>
        <v>51</v>
      </c>
      <c r="E107" s="53">
        <f t="shared" si="24"/>
        <v>0</v>
      </c>
      <c r="F107" s="54">
        <f t="shared" si="0"/>
        <v>0</v>
      </c>
    </row>
    <row r="108" spans="1:6" ht="12.75" customHeight="1" x14ac:dyDescent="0.2">
      <c r="A108" s="55">
        <v>6511</v>
      </c>
      <c r="B108" s="87" t="s">
        <v>259</v>
      </c>
      <c r="C108" s="52" t="s">
        <v>260</v>
      </c>
      <c r="D108" s="244">
        <v>51</v>
      </c>
      <c r="E108" s="244"/>
      <c r="F108" s="54">
        <f t="shared" si="0"/>
        <v>0</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1989654</v>
      </c>
      <c r="E112" s="53">
        <f t="shared" si="25"/>
        <v>1187929.3500000001</v>
      </c>
      <c r="F112" s="54">
        <f t="shared" si="0"/>
        <v>59.705323136585562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v>1933045</v>
      </c>
      <c r="E115" s="244">
        <v>1186906.76</v>
      </c>
      <c r="F115" s="54">
        <f t="shared" si="0"/>
        <v>61.400886166643822</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56609</v>
      </c>
      <c r="E117" s="244">
        <v>1022.59</v>
      </c>
      <c r="F117" s="54">
        <f t="shared" si="0"/>
        <v>1.8064088749138829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94078</v>
      </c>
      <c r="E120" s="53">
        <f t="shared" si="26"/>
        <v>95225.49</v>
      </c>
      <c r="F120" s="54">
        <f t="shared" si="0"/>
        <v>101.21972193286422</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v>94078</v>
      </c>
      <c r="E122" s="244">
        <v>95225.49</v>
      </c>
      <c r="F122" s="54">
        <f t="shared" si="0"/>
        <v>101.21972193286422</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18580</v>
      </c>
      <c r="E124" s="53">
        <f t="shared" si="27"/>
        <v>21835</v>
      </c>
      <c r="F124" s="54">
        <f t="shared" si="0"/>
        <v>117.518837459634</v>
      </c>
    </row>
    <row r="125" spans="1:6" ht="12.75" customHeight="1" x14ac:dyDescent="0.2">
      <c r="A125" s="55">
        <v>661</v>
      </c>
      <c r="B125" s="88" t="s">
        <v>293</v>
      </c>
      <c r="C125" s="52" t="s">
        <v>294</v>
      </c>
      <c r="D125" s="53">
        <f t="shared" ref="D125:E125" si="28">SUM(D126:D127)</f>
        <v>18580</v>
      </c>
      <c r="E125" s="53">
        <f t="shared" si="28"/>
        <v>21835</v>
      </c>
      <c r="F125" s="54">
        <f t="shared" si="0"/>
        <v>117.518837459634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18580</v>
      </c>
      <c r="E127" s="244">
        <v>21835</v>
      </c>
      <c r="F127" s="54">
        <f t="shared" si="0"/>
        <v>117.518837459634</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912</v>
      </c>
      <c r="E139" s="53">
        <f t="shared" si="33"/>
        <v>261.37</v>
      </c>
      <c r="F139" s="54">
        <f t="shared" si="31"/>
        <v>28.658991228070175</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912</v>
      </c>
      <c r="E150" s="244">
        <v>261.37</v>
      </c>
      <c r="F150" s="54">
        <f t="shared" si="31"/>
        <v>28.658991228070175</v>
      </c>
    </row>
    <row r="151" spans="1:6" ht="12.75" customHeight="1" x14ac:dyDescent="0.2">
      <c r="A151" s="55">
        <v>3</v>
      </c>
      <c r="B151" s="87" t="s">
        <v>345</v>
      </c>
      <c r="C151" s="52" t="s">
        <v>53</v>
      </c>
      <c r="D151" s="53">
        <f t="shared" ref="D151:E151" si="35">D152+D163+D196+D215+D224+D252+D263</f>
        <v>3337527</v>
      </c>
      <c r="E151" s="53">
        <f t="shared" si="35"/>
        <v>2371031.5800000005</v>
      </c>
      <c r="F151" s="54">
        <f t="shared" si="31"/>
        <v>71.041570000782031</v>
      </c>
    </row>
    <row r="152" spans="1:6" ht="12.75" customHeight="1" x14ac:dyDescent="0.2">
      <c r="A152" s="55">
        <v>31</v>
      </c>
      <c r="B152" s="87" t="s">
        <v>346</v>
      </c>
      <c r="C152" s="52" t="s">
        <v>347</v>
      </c>
      <c r="D152" s="53">
        <f t="shared" ref="D152:E152" si="36">D153+D158+D159</f>
        <v>810491</v>
      </c>
      <c r="E152" s="53">
        <f t="shared" si="36"/>
        <v>570946.9</v>
      </c>
      <c r="F152" s="54">
        <f t="shared" si="31"/>
        <v>70.444570019901519</v>
      </c>
    </row>
    <row r="153" spans="1:6" ht="12.75" customHeight="1" x14ac:dyDescent="0.2">
      <c r="A153" s="55">
        <v>311</v>
      </c>
      <c r="B153" s="87" t="s">
        <v>348</v>
      </c>
      <c r="C153" s="52" t="s">
        <v>349</v>
      </c>
      <c r="D153" s="53">
        <f t="shared" ref="D153:E153" si="37">SUM(D154:D157)</f>
        <v>686962</v>
      </c>
      <c r="E153" s="53">
        <f t="shared" si="37"/>
        <v>473610.12</v>
      </c>
      <c r="F153" s="54">
        <f t="shared" si="31"/>
        <v>68.942695520276231</v>
      </c>
    </row>
    <row r="154" spans="1:6" ht="12.75" customHeight="1" x14ac:dyDescent="0.2">
      <c r="A154" s="55">
        <v>3111</v>
      </c>
      <c r="B154" s="87" t="s">
        <v>350</v>
      </c>
      <c r="C154" s="52" t="s">
        <v>351</v>
      </c>
      <c r="D154" s="244">
        <v>683010</v>
      </c>
      <c r="E154" s="244">
        <v>471043.14</v>
      </c>
      <c r="F154" s="54">
        <f t="shared" si="31"/>
        <v>68.965775025255866</v>
      </c>
    </row>
    <row r="155" spans="1:6" ht="12.75" customHeight="1" x14ac:dyDescent="0.2">
      <c r="A155" s="55">
        <v>3112</v>
      </c>
      <c r="B155" s="87" t="s">
        <v>352</v>
      </c>
      <c r="C155" s="52" t="s">
        <v>353</v>
      </c>
      <c r="D155" s="244">
        <v>3952</v>
      </c>
      <c r="E155" s="244">
        <v>2566.98</v>
      </c>
      <c r="F155" s="54">
        <f t="shared" si="31"/>
        <v>64.953947368421055</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18600</v>
      </c>
      <c r="E158" s="244">
        <v>18600</v>
      </c>
      <c r="F158" s="54">
        <f t="shared" si="31"/>
        <v>100</v>
      </c>
    </row>
    <row r="159" spans="1:6" ht="12.75" customHeight="1" x14ac:dyDescent="0.2">
      <c r="A159" s="55">
        <v>313</v>
      </c>
      <c r="B159" s="87" t="s">
        <v>360</v>
      </c>
      <c r="C159" s="52" t="s">
        <v>361</v>
      </c>
      <c r="D159" s="53">
        <f t="shared" ref="D159:E159" si="38">SUM(D160:D162)</f>
        <v>104929</v>
      </c>
      <c r="E159" s="53">
        <f t="shared" si="38"/>
        <v>78736.78</v>
      </c>
      <c r="F159" s="54">
        <f t="shared" si="31"/>
        <v>75.038149605924005</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104929</v>
      </c>
      <c r="E161" s="244">
        <v>78736.78</v>
      </c>
      <c r="F161" s="54">
        <f t="shared" si="31"/>
        <v>75.038149605924005</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1820573</v>
      </c>
      <c r="E163" s="53">
        <f t="shared" si="39"/>
        <v>1234736.2600000002</v>
      </c>
      <c r="F163" s="54">
        <f t="shared" si="31"/>
        <v>67.821299118464367</v>
      </c>
    </row>
    <row r="164" spans="1:6" ht="12.75" customHeight="1" x14ac:dyDescent="0.2">
      <c r="A164" s="55">
        <v>321</v>
      </c>
      <c r="B164" s="87" t="s">
        <v>369</v>
      </c>
      <c r="C164" s="52" t="s">
        <v>370</v>
      </c>
      <c r="D164" s="53">
        <f t="shared" ref="D164:E164" si="40">SUM(D165:D168)</f>
        <v>85389</v>
      </c>
      <c r="E164" s="53">
        <f t="shared" si="40"/>
        <v>34639.71</v>
      </c>
      <c r="F164" s="54">
        <f t="shared" si="31"/>
        <v>40.566946562203562</v>
      </c>
    </row>
    <row r="165" spans="1:6" ht="12.75" customHeight="1" x14ac:dyDescent="0.2">
      <c r="A165" s="55">
        <v>3211</v>
      </c>
      <c r="B165" s="87" t="s">
        <v>371</v>
      </c>
      <c r="C165" s="52" t="s">
        <v>372</v>
      </c>
      <c r="D165" s="244">
        <v>196</v>
      </c>
      <c r="E165" s="244">
        <v>470</v>
      </c>
      <c r="F165" s="54">
        <f t="shared" si="31"/>
        <v>239.79591836734696</v>
      </c>
    </row>
    <row r="166" spans="1:6" ht="12.75" customHeight="1" x14ac:dyDescent="0.2">
      <c r="A166" s="55">
        <v>3212</v>
      </c>
      <c r="B166" s="87" t="s">
        <v>373</v>
      </c>
      <c r="C166" s="52" t="s">
        <v>374</v>
      </c>
      <c r="D166" s="244">
        <v>61249</v>
      </c>
      <c r="E166" s="244">
        <v>28042.71</v>
      </c>
      <c r="F166" s="54">
        <f t="shared" si="31"/>
        <v>45.784763832878909</v>
      </c>
    </row>
    <row r="167" spans="1:6" ht="12.75" customHeight="1" x14ac:dyDescent="0.2">
      <c r="A167" s="55">
        <v>3213</v>
      </c>
      <c r="B167" s="87" t="s">
        <v>375</v>
      </c>
      <c r="C167" s="52" t="s">
        <v>376</v>
      </c>
      <c r="D167" s="244">
        <v>1075</v>
      </c>
      <c r="E167" s="244">
        <v>1050</v>
      </c>
      <c r="F167" s="54">
        <f t="shared" si="31"/>
        <v>97.674418604651152</v>
      </c>
    </row>
    <row r="168" spans="1:6" ht="12.75" customHeight="1" x14ac:dyDescent="0.2">
      <c r="A168" s="55">
        <v>3214</v>
      </c>
      <c r="B168" s="87" t="s">
        <v>377</v>
      </c>
      <c r="C168" s="52" t="s">
        <v>378</v>
      </c>
      <c r="D168" s="244">
        <v>22869</v>
      </c>
      <c r="E168" s="244">
        <v>5077</v>
      </c>
      <c r="F168" s="54">
        <f t="shared" si="31"/>
        <v>22.200358563994925</v>
      </c>
    </row>
    <row r="169" spans="1:6" ht="12.75" customHeight="1" x14ac:dyDescent="0.2">
      <c r="A169" s="55">
        <v>322</v>
      </c>
      <c r="B169" s="87" t="s">
        <v>379</v>
      </c>
      <c r="C169" s="52" t="s">
        <v>380</v>
      </c>
      <c r="D169" s="53">
        <f t="shared" ref="D169:E169" si="41">SUM(D170:D176)</f>
        <v>125595</v>
      </c>
      <c r="E169" s="53">
        <f t="shared" si="41"/>
        <v>231316.72</v>
      </c>
      <c r="F169" s="54">
        <f t="shared" si="31"/>
        <v>184.1766949321231</v>
      </c>
    </row>
    <row r="170" spans="1:6" ht="12.75" customHeight="1" x14ac:dyDescent="0.2">
      <c r="A170" s="55">
        <v>3221</v>
      </c>
      <c r="B170" s="87" t="s">
        <v>381</v>
      </c>
      <c r="C170" s="52" t="s">
        <v>382</v>
      </c>
      <c r="D170" s="244">
        <v>19427</v>
      </c>
      <c r="E170" s="244">
        <v>10992.63</v>
      </c>
      <c r="F170" s="54">
        <f t="shared" si="31"/>
        <v>56.584289905801199</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101336</v>
      </c>
      <c r="E172" s="244">
        <v>189708</v>
      </c>
      <c r="F172" s="54">
        <f t="shared" si="31"/>
        <v>187.20691560748401</v>
      </c>
    </row>
    <row r="173" spans="1:6" ht="12.75" customHeight="1" x14ac:dyDescent="0.2">
      <c r="A173" s="55">
        <v>3224</v>
      </c>
      <c r="B173" s="87" t="s">
        <v>387</v>
      </c>
      <c r="C173" s="52" t="s">
        <v>388</v>
      </c>
      <c r="D173" s="244">
        <v>4832</v>
      </c>
      <c r="E173" s="244">
        <v>15356.93</v>
      </c>
      <c r="F173" s="54">
        <f t="shared" si="31"/>
        <v>317.81725993377484</v>
      </c>
    </row>
    <row r="174" spans="1:6" ht="12.75" customHeight="1" x14ac:dyDescent="0.2">
      <c r="A174" s="55">
        <v>3225</v>
      </c>
      <c r="B174" s="87" t="s">
        <v>389</v>
      </c>
      <c r="C174" s="52" t="s">
        <v>390</v>
      </c>
      <c r="D174" s="244"/>
      <c r="E174" s="244">
        <v>15259.16</v>
      </c>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1324765</v>
      </c>
      <c r="E177" s="53">
        <f t="shared" si="42"/>
        <v>899075.99000000011</v>
      </c>
      <c r="F177" s="54">
        <f t="shared" si="31"/>
        <v>67.866828456367742</v>
      </c>
    </row>
    <row r="178" spans="1:6" ht="12.75" customHeight="1" x14ac:dyDescent="0.2">
      <c r="A178" s="55">
        <v>3231</v>
      </c>
      <c r="B178" s="87" t="s">
        <v>397</v>
      </c>
      <c r="C178" s="52" t="s">
        <v>398</v>
      </c>
      <c r="D178" s="244">
        <v>19271</v>
      </c>
      <c r="E178" s="244">
        <v>18225.86</v>
      </c>
      <c r="F178" s="54">
        <f t="shared" si="31"/>
        <v>94.576617715738678</v>
      </c>
    </row>
    <row r="179" spans="1:6" ht="12.75" customHeight="1" x14ac:dyDescent="0.2">
      <c r="A179" s="55">
        <v>3232</v>
      </c>
      <c r="B179" s="87" t="s">
        <v>399</v>
      </c>
      <c r="C179" s="52" t="s">
        <v>400</v>
      </c>
      <c r="D179" s="244">
        <v>752901</v>
      </c>
      <c r="E179" s="244">
        <v>321654.06</v>
      </c>
      <c r="F179" s="54">
        <f t="shared" si="31"/>
        <v>42.7219594608056</v>
      </c>
    </row>
    <row r="180" spans="1:6" ht="12.75" customHeight="1" x14ac:dyDescent="0.2">
      <c r="A180" s="55">
        <v>3233</v>
      </c>
      <c r="B180" s="87" t="s">
        <v>401</v>
      </c>
      <c r="C180" s="52" t="s">
        <v>402</v>
      </c>
      <c r="D180" s="244">
        <v>99931</v>
      </c>
      <c r="E180" s="244">
        <v>88483.75</v>
      </c>
      <c r="F180" s="54">
        <f t="shared" si="31"/>
        <v>88.544845943701162</v>
      </c>
    </row>
    <row r="181" spans="1:6" ht="12.75" customHeight="1" x14ac:dyDescent="0.2">
      <c r="A181" s="55">
        <v>3234</v>
      </c>
      <c r="B181" s="87" t="s">
        <v>403</v>
      </c>
      <c r="C181" s="52" t="s">
        <v>404</v>
      </c>
      <c r="D181" s="244">
        <v>57831</v>
      </c>
      <c r="E181" s="244">
        <v>212832.59</v>
      </c>
      <c r="F181" s="54">
        <f t="shared" si="31"/>
        <v>368.02509034946655</v>
      </c>
    </row>
    <row r="182" spans="1:6" ht="12.75" customHeight="1" x14ac:dyDescent="0.2">
      <c r="A182" s="55">
        <v>3235</v>
      </c>
      <c r="B182" s="87" t="s">
        <v>405</v>
      </c>
      <c r="C182" s="52" t="s">
        <v>406</v>
      </c>
      <c r="D182" s="244">
        <v>15572</v>
      </c>
      <c r="E182" s="244">
        <v>1426.25</v>
      </c>
      <c r="F182" s="54">
        <f t="shared" si="31"/>
        <v>9.1590675571538664</v>
      </c>
    </row>
    <row r="183" spans="1:6" ht="12.75" customHeight="1" x14ac:dyDescent="0.2">
      <c r="A183" s="55">
        <v>3236</v>
      </c>
      <c r="B183" s="87" t="s">
        <v>407</v>
      </c>
      <c r="C183" s="52" t="s">
        <v>408</v>
      </c>
      <c r="D183" s="244">
        <v>46753</v>
      </c>
      <c r="E183" s="244">
        <v>48891.88</v>
      </c>
      <c r="F183" s="54">
        <f t="shared" si="31"/>
        <v>104.57485081171261</v>
      </c>
    </row>
    <row r="184" spans="1:6" ht="12.75" customHeight="1" x14ac:dyDescent="0.2">
      <c r="A184" s="55">
        <v>3237</v>
      </c>
      <c r="B184" s="87" t="s">
        <v>409</v>
      </c>
      <c r="C184" s="52" t="s">
        <v>410</v>
      </c>
      <c r="D184" s="244">
        <v>254725</v>
      </c>
      <c r="E184" s="244">
        <v>124551.54</v>
      </c>
      <c r="F184" s="54">
        <f t="shared" si="31"/>
        <v>48.896472666601234</v>
      </c>
    </row>
    <row r="185" spans="1:6" ht="12.75" customHeight="1" x14ac:dyDescent="0.2">
      <c r="A185" s="55">
        <v>3238</v>
      </c>
      <c r="B185" s="87" t="s">
        <v>411</v>
      </c>
      <c r="C185" s="52" t="s">
        <v>412</v>
      </c>
      <c r="D185" s="244">
        <v>29432</v>
      </c>
      <c r="E185" s="244">
        <v>36888.17</v>
      </c>
      <c r="F185" s="54">
        <f t="shared" si="31"/>
        <v>125.33354851861918</v>
      </c>
    </row>
    <row r="186" spans="1:6" ht="12.75" customHeight="1" x14ac:dyDescent="0.2">
      <c r="A186" s="55">
        <v>3239</v>
      </c>
      <c r="B186" s="87" t="s">
        <v>413</v>
      </c>
      <c r="C186" s="52" t="s">
        <v>414</v>
      </c>
      <c r="D186" s="244">
        <v>48349</v>
      </c>
      <c r="E186" s="244">
        <v>46121.89</v>
      </c>
      <c r="F186" s="54">
        <f t="shared" si="31"/>
        <v>95.393679290161117</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284824</v>
      </c>
      <c r="E188" s="53">
        <f t="shared" si="43"/>
        <v>69703.839999999997</v>
      </c>
      <c r="F188" s="54">
        <f t="shared" si="31"/>
        <v>24.472600623542959</v>
      </c>
    </row>
    <row r="189" spans="1:6" ht="12.75" customHeight="1" x14ac:dyDescent="0.2">
      <c r="A189" s="55">
        <v>3291</v>
      </c>
      <c r="B189" s="234" t="s">
        <v>419</v>
      </c>
      <c r="C189" s="52" t="s">
        <v>420</v>
      </c>
      <c r="D189" s="244">
        <v>207275</v>
      </c>
      <c r="E189" s="244">
        <v>11944.48</v>
      </c>
      <c r="F189" s="54">
        <f t="shared" si="31"/>
        <v>5.7626245326257388</v>
      </c>
    </row>
    <row r="190" spans="1:6" ht="12.75" customHeight="1" x14ac:dyDescent="0.2">
      <c r="A190" s="55">
        <v>3292</v>
      </c>
      <c r="B190" s="87" t="s">
        <v>421</v>
      </c>
      <c r="C190" s="52" t="s">
        <v>422</v>
      </c>
      <c r="D190" s="244">
        <v>23687</v>
      </c>
      <c r="E190" s="244">
        <v>15731.69</v>
      </c>
      <c r="F190" s="54">
        <f t="shared" si="31"/>
        <v>66.414868915438845</v>
      </c>
    </row>
    <row r="191" spans="1:6" ht="12.75" customHeight="1" x14ac:dyDescent="0.2">
      <c r="A191" s="55">
        <v>3293</v>
      </c>
      <c r="B191" s="87" t="s">
        <v>423</v>
      </c>
      <c r="C191" s="52" t="s">
        <v>424</v>
      </c>
      <c r="D191" s="244">
        <v>28284</v>
      </c>
      <c r="E191" s="244">
        <v>34887.040000000001</v>
      </c>
      <c r="F191" s="54">
        <f t="shared" si="31"/>
        <v>123.34549568660726</v>
      </c>
    </row>
    <row r="192" spans="1:6" ht="12.75" customHeight="1" x14ac:dyDescent="0.2">
      <c r="A192" s="55">
        <v>3294</v>
      </c>
      <c r="B192" s="87" t="s">
        <v>425</v>
      </c>
      <c r="C192" s="52" t="s">
        <v>426</v>
      </c>
      <c r="D192" s="244">
        <v>3959</v>
      </c>
      <c r="E192" s="244"/>
      <c r="F192" s="54">
        <f t="shared" si="31"/>
        <v>0</v>
      </c>
    </row>
    <row r="193" spans="1:6" ht="12.75" customHeight="1" x14ac:dyDescent="0.2">
      <c r="A193" s="55">
        <v>3295</v>
      </c>
      <c r="B193" s="87" t="s">
        <v>427</v>
      </c>
      <c r="C193" s="52" t="s">
        <v>428</v>
      </c>
      <c r="D193" s="244">
        <v>15821</v>
      </c>
      <c r="E193" s="244">
        <v>229.13</v>
      </c>
      <c r="F193" s="54">
        <f t="shared" si="31"/>
        <v>1.4482649642879717</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5798</v>
      </c>
      <c r="E195" s="244">
        <v>6911.5</v>
      </c>
      <c r="F195" s="54">
        <f t="shared" si="31"/>
        <v>119.20489824077268</v>
      </c>
    </row>
    <row r="196" spans="1:6" ht="12.75" customHeight="1" x14ac:dyDescent="0.2">
      <c r="A196" s="55">
        <v>34</v>
      </c>
      <c r="B196" s="234" t="s">
        <v>433</v>
      </c>
      <c r="C196" s="52" t="s">
        <v>434</v>
      </c>
      <c r="D196" s="53">
        <f t="shared" ref="D196:E196" si="44">D197+D202+D210</f>
        <v>15449</v>
      </c>
      <c r="E196" s="53">
        <f t="shared" si="44"/>
        <v>26122.799999999999</v>
      </c>
      <c r="F196" s="54">
        <f t="shared" si="31"/>
        <v>169.09055602304355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2534</v>
      </c>
      <c r="E202" s="53">
        <f t="shared" si="46"/>
        <v>13393.05</v>
      </c>
      <c r="F202" s="54">
        <f t="shared" si="31"/>
        <v>528.53393843725337</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2534</v>
      </c>
      <c r="E205" s="244">
        <v>13393.05</v>
      </c>
      <c r="F205" s="54">
        <f t="shared" si="31"/>
        <v>528.53393843725337</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12915</v>
      </c>
      <c r="E210" s="53">
        <f t="shared" si="47"/>
        <v>12729.75</v>
      </c>
      <c r="F210" s="54">
        <f t="shared" si="31"/>
        <v>98.565621370499429</v>
      </c>
    </row>
    <row r="211" spans="1:6" ht="12.75" customHeight="1" x14ac:dyDescent="0.2">
      <c r="A211" s="55">
        <v>3431</v>
      </c>
      <c r="B211" s="234" t="s">
        <v>463</v>
      </c>
      <c r="C211" s="52" t="s">
        <v>464</v>
      </c>
      <c r="D211" s="244">
        <v>12908</v>
      </c>
      <c r="E211" s="244">
        <v>8679.18</v>
      </c>
      <c r="F211" s="54">
        <f t="shared" si="31"/>
        <v>67.238766656337162</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7</v>
      </c>
      <c r="E213" s="244">
        <v>0.56999999999999995</v>
      </c>
      <c r="F213" s="54">
        <f t="shared" si="31"/>
        <v>8.1428571428571423</v>
      </c>
    </row>
    <row r="214" spans="1:6" ht="12.75" customHeight="1" x14ac:dyDescent="0.2">
      <c r="A214" s="55">
        <v>3434</v>
      </c>
      <c r="B214" s="87" t="s">
        <v>469</v>
      </c>
      <c r="C214" s="52" t="s">
        <v>470</v>
      </c>
      <c r="D214" s="244"/>
      <c r="E214" s="244">
        <v>4050</v>
      </c>
      <c r="F214" s="54" t="str">
        <f t="shared" si="31"/>
        <v>-</v>
      </c>
    </row>
    <row r="215" spans="1:6" ht="12.75" customHeight="1" x14ac:dyDescent="0.2">
      <c r="A215" s="55">
        <v>35</v>
      </c>
      <c r="B215" s="87" t="s">
        <v>471</v>
      </c>
      <c r="C215" s="52" t="s">
        <v>472</v>
      </c>
      <c r="D215" s="53">
        <f t="shared" ref="D215:E215" si="48">D216+D219+D223</f>
        <v>3843</v>
      </c>
      <c r="E215" s="53">
        <f t="shared" si="48"/>
        <v>2968.82</v>
      </c>
      <c r="F215" s="54">
        <f t="shared" si="31"/>
        <v>77.252667187093422</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3843</v>
      </c>
      <c r="E219" s="53">
        <f t="shared" si="50"/>
        <v>2968.82</v>
      </c>
      <c r="F219" s="54">
        <f t="shared" si="31"/>
        <v>77.252667187093422</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3843</v>
      </c>
      <c r="E222" s="244">
        <v>2968.82</v>
      </c>
      <c r="F222" s="54">
        <f t="shared" si="31"/>
        <v>77.252667187093422</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9629</v>
      </c>
      <c r="E224" s="53">
        <f t="shared" si="51"/>
        <v>0</v>
      </c>
      <c r="F224" s="54">
        <f t="shared" ref="F224:F235" si="52">IF(D224&lt;&gt;0,IF(E224/D224&gt;=100,"&gt;&gt;100",E224/D224*100),"-")</f>
        <v>0</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9629</v>
      </c>
      <c r="E236" s="53">
        <f t="shared" si="56"/>
        <v>0</v>
      </c>
      <c r="F236" s="54">
        <f t="shared" ref="F236:F239" si="57">IF(D236&lt;&gt;0,IF(E236/D236&gt;=100,"&gt;&gt;100",E236/D236*100),"-")</f>
        <v>0</v>
      </c>
    </row>
    <row r="237" spans="1:6" ht="12.75" customHeight="1" x14ac:dyDescent="0.2">
      <c r="A237" s="55" t="s">
        <v>515</v>
      </c>
      <c r="B237" s="87" t="s">
        <v>516</v>
      </c>
      <c r="C237" s="52" t="s">
        <v>515</v>
      </c>
      <c r="D237" s="244">
        <v>9629</v>
      </c>
      <c r="E237" s="244"/>
      <c r="F237" s="54">
        <f t="shared" si="57"/>
        <v>0</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214503</v>
      </c>
      <c r="E252" s="53">
        <f t="shared" si="63"/>
        <v>168968.37</v>
      </c>
      <c r="F252" s="54">
        <f t="shared" ref="F252:F258" si="64">IF(D252&lt;&gt;0,IF(E252/D252&gt;=100,"&gt;&gt;100",E252/D252*100),"-")</f>
        <v>78.772031160403344</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214503</v>
      </c>
      <c r="E259" s="53">
        <f t="shared" si="66"/>
        <v>168968.37</v>
      </c>
      <c r="F259" s="54">
        <f t="shared" ref="F259:F262" si="67">IF(D259&lt;&gt;0,IF(E259/D259&gt;=100,"&gt;&gt;100",E259/D259*100),"-")</f>
        <v>78.772031160403344</v>
      </c>
    </row>
    <row r="260" spans="1:6" ht="12.75" customHeight="1" x14ac:dyDescent="0.2">
      <c r="A260" s="55">
        <v>3721</v>
      </c>
      <c r="B260" s="87" t="s">
        <v>557</v>
      </c>
      <c r="C260" s="52" t="s">
        <v>558</v>
      </c>
      <c r="D260" s="244">
        <v>75600</v>
      </c>
      <c r="E260" s="244">
        <v>71500</v>
      </c>
      <c r="F260" s="54">
        <f t="shared" si="67"/>
        <v>94.576719576719583</v>
      </c>
    </row>
    <row r="261" spans="1:6" ht="12.75" customHeight="1" x14ac:dyDescent="0.2">
      <c r="A261" s="55">
        <v>3722</v>
      </c>
      <c r="B261" s="87" t="s">
        <v>559</v>
      </c>
      <c r="C261" s="52" t="s">
        <v>560</v>
      </c>
      <c r="D261" s="244">
        <v>138903</v>
      </c>
      <c r="E261" s="244">
        <v>97468.37</v>
      </c>
      <c r="F261" s="54">
        <f t="shared" si="67"/>
        <v>70.170097118132787</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463039</v>
      </c>
      <c r="E263" s="53">
        <f t="shared" si="68"/>
        <v>367288.43</v>
      </c>
      <c r="F263" s="54">
        <f t="shared" ref="F263:F267" si="69">IF(D263&lt;&gt;0,IF(E263/D263&gt;=100,"&gt;&gt;100",E263/D263*100),"-")</f>
        <v>79.32127315409717</v>
      </c>
    </row>
    <row r="264" spans="1:6" ht="12.75" customHeight="1" x14ac:dyDescent="0.2">
      <c r="A264" s="55">
        <v>381</v>
      </c>
      <c r="B264" s="87" t="s">
        <v>565</v>
      </c>
      <c r="C264" s="52" t="s">
        <v>566</v>
      </c>
      <c r="D264" s="53">
        <f t="shared" ref="D264:E264" si="70">SUM(D265:D267)</f>
        <v>212633</v>
      </c>
      <c r="E264" s="53">
        <f t="shared" si="70"/>
        <v>302518.92</v>
      </c>
      <c r="F264" s="54">
        <f t="shared" si="69"/>
        <v>142.27279867189006</v>
      </c>
    </row>
    <row r="265" spans="1:6" ht="12.75" customHeight="1" x14ac:dyDescent="0.2">
      <c r="A265" s="55">
        <v>3811</v>
      </c>
      <c r="B265" s="87" t="s">
        <v>567</v>
      </c>
      <c r="C265" s="52" t="s">
        <v>568</v>
      </c>
      <c r="D265" s="244">
        <v>209157</v>
      </c>
      <c r="E265" s="244">
        <v>302518.92</v>
      </c>
      <c r="F265" s="54">
        <f t="shared" si="69"/>
        <v>144.63724379294024</v>
      </c>
    </row>
    <row r="266" spans="1:6" ht="12.75" customHeight="1" x14ac:dyDescent="0.2">
      <c r="A266" s="55">
        <v>3812</v>
      </c>
      <c r="B266" s="87" t="s">
        <v>569</v>
      </c>
      <c r="C266" s="52" t="s">
        <v>570</v>
      </c>
      <c r="D266" s="244">
        <v>3476</v>
      </c>
      <c r="E266" s="244"/>
      <c r="F266" s="54">
        <f t="shared" si="69"/>
        <v>0</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11000</v>
      </c>
      <c r="E268" s="53">
        <f t="shared" si="71"/>
        <v>0</v>
      </c>
      <c r="F268" s="54">
        <f t="shared" ref="F268:F272" si="72">IF(D268&lt;&gt;0,IF(E268/D268&gt;=100,"&gt;&gt;100",E268/D268*100),"-")</f>
        <v>0</v>
      </c>
    </row>
    <row r="269" spans="1:6" ht="12.75" customHeight="1" x14ac:dyDescent="0.2">
      <c r="A269" s="55">
        <v>3821</v>
      </c>
      <c r="B269" s="87" t="s">
        <v>575</v>
      </c>
      <c r="C269" s="52" t="s">
        <v>576</v>
      </c>
      <c r="D269" s="244">
        <v>11000</v>
      </c>
      <c r="E269" s="244"/>
      <c r="F269" s="54">
        <f t="shared" si="72"/>
        <v>0</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239406</v>
      </c>
      <c r="E279" s="53">
        <f t="shared" si="75"/>
        <v>64769.51</v>
      </c>
      <c r="F279" s="54">
        <f t="shared" si="74"/>
        <v>27.054255114742322</v>
      </c>
    </row>
    <row r="280" spans="1:6" ht="24" x14ac:dyDescent="0.2">
      <c r="A280" s="55">
        <v>3861</v>
      </c>
      <c r="B280" s="87" t="s">
        <v>596</v>
      </c>
      <c r="C280" s="52" t="s">
        <v>597</v>
      </c>
      <c r="D280" s="244">
        <v>239406</v>
      </c>
      <c r="E280" s="244">
        <v>64769.51</v>
      </c>
      <c r="F280" s="54">
        <f t="shared" si="74"/>
        <v>27.054255114742322</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3337527</v>
      </c>
      <c r="E289" s="53">
        <f t="shared" si="79"/>
        <v>2371031.5800000005</v>
      </c>
      <c r="F289" s="54">
        <f t="shared" si="76"/>
        <v>71.041570000782031</v>
      </c>
    </row>
    <row r="290" spans="1:6" ht="12.75" customHeight="1" x14ac:dyDescent="0.2">
      <c r="A290" s="55" t="s">
        <v>606</v>
      </c>
      <c r="B290" s="87" t="s">
        <v>617</v>
      </c>
      <c r="C290" s="52" t="s">
        <v>618</v>
      </c>
      <c r="D290" s="53">
        <f>IF(D6&gt;=D289,D6-D289,0)</f>
        <v>4180950</v>
      </c>
      <c r="E290" s="53">
        <f>IF(E6&gt;=E289,E6-E289,0)</f>
        <v>2248272.2399999998</v>
      </c>
      <c r="F290" s="54">
        <f t="shared" si="76"/>
        <v>53.77419581674021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788615</v>
      </c>
      <c r="E293" s="244">
        <v>1008570.57</v>
      </c>
      <c r="F293" s="54">
        <f t="shared" si="76"/>
        <v>127.89137538596145</v>
      </c>
    </row>
    <row r="294" spans="1:6" ht="12.75" customHeight="1" x14ac:dyDescent="0.2">
      <c r="A294" s="55">
        <v>96</v>
      </c>
      <c r="B294" s="87" t="s">
        <v>625</v>
      </c>
      <c r="C294" s="52" t="s">
        <v>626</v>
      </c>
      <c r="D294" s="244">
        <v>77509</v>
      </c>
      <c r="E294" s="244">
        <v>115332.77</v>
      </c>
      <c r="F294" s="54">
        <f t="shared" si="76"/>
        <v>148.79919751254693</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2306225</v>
      </c>
      <c r="E350" s="53">
        <f t="shared" si="95"/>
        <v>5145654.2299999995</v>
      </c>
      <c r="F350" s="54">
        <f t="shared" si="81"/>
        <v>223.1202172381272</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2306225</v>
      </c>
      <c r="E363" s="53">
        <f t="shared" si="99"/>
        <v>4862016.0999999996</v>
      </c>
      <c r="F363" s="54">
        <f t="shared" si="81"/>
        <v>210.82141161421802</v>
      </c>
    </row>
    <row r="364" spans="1:6" ht="12.75" customHeight="1" x14ac:dyDescent="0.2">
      <c r="A364" s="55">
        <v>421</v>
      </c>
      <c r="B364" s="87" t="s">
        <v>756</v>
      </c>
      <c r="C364" s="52" t="s">
        <v>757</v>
      </c>
      <c r="D364" s="53">
        <f t="shared" ref="D364:E364" si="100">SUM(D365:D368)</f>
        <v>2306225</v>
      </c>
      <c r="E364" s="53">
        <f t="shared" si="100"/>
        <v>4675993.3499999996</v>
      </c>
      <c r="F364" s="54">
        <f t="shared" si="81"/>
        <v>202.75529707639106</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2306225</v>
      </c>
      <c r="E366" s="244">
        <v>4665729.5999999996</v>
      </c>
      <c r="F366" s="54">
        <f t="shared" si="81"/>
        <v>202.31025160164339</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v>10263.75</v>
      </c>
      <c r="F368" s="54" t="str">
        <f t="shared" si="81"/>
        <v>-</v>
      </c>
    </row>
    <row r="369" spans="1:6" ht="12.75" customHeight="1" x14ac:dyDescent="0.2">
      <c r="A369" s="55">
        <v>422</v>
      </c>
      <c r="B369" s="87" t="s">
        <v>762</v>
      </c>
      <c r="C369" s="52" t="s">
        <v>763</v>
      </c>
      <c r="D369" s="53">
        <f t="shared" ref="D369:E369" si="101">SUM(D370:D377)</f>
        <v>0</v>
      </c>
      <c r="E369" s="53">
        <f t="shared" si="101"/>
        <v>46582.75</v>
      </c>
      <c r="F369" s="54" t="str">
        <f t="shared" si="81"/>
        <v>-</v>
      </c>
    </row>
    <row r="370" spans="1:6" ht="12.75" customHeight="1" x14ac:dyDescent="0.2">
      <c r="A370" s="55">
        <v>4221</v>
      </c>
      <c r="B370" s="87" t="s">
        <v>672</v>
      </c>
      <c r="C370" s="52" t="s">
        <v>764</v>
      </c>
      <c r="D370" s="244"/>
      <c r="E370" s="244">
        <v>46582.75</v>
      </c>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135440</v>
      </c>
      <c r="F378" s="54" t="str">
        <f t="shared" si="81"/>
        <v>-</v>
      </c>
    </row>
    <row r="379" spans="1:6" ht="12.75" customHeight="1" x14ac:dyDescent="0.2">
      <c r="A379" s="55">
        <v>4231</v>
      </c>
      <c r="B379" s="87" t="s">
        <v>690</v>
      </c>
      <c r="C379" s="52" t="s">
        <v>775</v>
      </c>
      <c r="D379" s="244"/>
      <c r="E379" s="244">
        <v>135440</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4000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v>4000</v>
      </c>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283638.13</v>
      </c>
      <c r="F402" s="54" t="str">
        <f t="shared" si="81"/>
        <v>-</v>
      </c>
    </row>
    <row r="403" spans="1:6" ht="12.75" customHeight="1" x14ac:dyDescent="0.2">
      <c r="A403" s="55">
        <v>451</v>
      </c>
      <c r="B403" s="87" t="s">
        <v>809</v>
      </c>
      <c r="C403" s="52" t="s">
        <v>810</v>
      </c>
      <c r="D403" s="244"/>
      <c r="E403" s="244">
        <v>283638.13</v>
      </c>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2306225</v>
      </c>
      <c r="E408" s="53">
        <f t="shared" si="111"/>
        <v>5145654.2299999995</v>
      </c>
      <c r="F408" s="54">
        <f t="shared" si="81"/>
        <v>223.1202172381272</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7518477</v>
      </c>
      <c r="E412" s="53">
        <f>E6+E298</f>
        <v>4619303.82</v>
      </c>
      <c r="F412" s="54">
        <f t="shared" si="81"/>
        <v>61.439355603535141</v>
      </c>
    </row>
    <row r="413" spans="1:6" ht="12.75" customHeight="1" x14ac:dyDescent="0.2">
      <c r="A413" s="55" t="s">
        <v>606</v>
      </c>
      <c r="B413" s="87" t="s">
        <v>829</v>
      </c>
      <c r="C413" s="52" t="s">
        <v>830</v>
      </c>
      <c r="D413" s="53">
        <f t="shared" ref="D413:E413" si="112">D289+D350</f>
        <v>5643752</v>
      </c>
      <c r="E413" s="53">
        <f t="shared" si="112"/>
        <v>7516685.8100000005</v>
      </c>
      <c r="F413" s="54">
        <f t="shared" si="81"/>
        <v>133.1859693693132</v>
      </c>
    </row>
    <row r="414" spans="1:6" ht="12.75" customHeight="1" x14ac:dyDescent="0.2">
      <c r="A414" s="55" t="s">
        <v>606</v>
      </c>
      <c r="B414" s="87" t="s">
        <v>831</v>
      </c>
      <c r="C414" s="52" t="s">
        <v>832</v>
      </c>
      <c r="D414" s="53">
        <f t="shared" ref="D414:E414" si="113">IF(D412&gt;=D413,D412-D413,0)</f>
        <v>1874725</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2897381.99</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788615</v>
      </c>
      <c r="E417" s="53">
        <f t="shared" si="116"/>
        <v>1008570.57</v>
      </c>
      <c r="F417" s="54">
        <f t="shared" si="81"/>
        <v>127.89137538596145</v>
      </c>
    </row>
    <row r="418" spans="1:6" ht="12.75" customHeight="1" x14ac:dyDescent="0.2">
      <c r="A418" s="57" t="s">
        <v>840</v>
      </c>
      <c r="B418" s="235" t="s">
        <v>841</v>
      </c>
      <c r="C418" s="58" t="s">
        <v>842</v>
      </c>
      <c r="D418" s="64">
        <f t="shared" ref="D418:E418" si="117">D294+D411</f>
        <v>77509</v>
      </c>
      <c r="E418" s="64">
        <f t="shared" si="117"/>
        <v>115332.77</v>
      </c>
      <c r="F418" s="59">
        <f t="shared" si="81"/>
        <v>148.79919751254693</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7518477</v>
      </c>
      <c r="E639" s="53">
        <f t="shared" si="180"/>
        <v>4619303.82</v>
      </c>
      <c r="F639" s="54">
        <f t="shared" si="119"/>
        <v>61.439355603535141</v>
      </c>
    </row>
    <row r="640" spans="1:6" ht="12.75" customHeight="1" x14ac:dyDescent="0.2">
      <c r="A640" s="55" t="s">
        <v>606</v>
      </c>
      <c r="B640" s="87" t="s">
        <v>1275</v>
      </c>
      <c r="C640" s="52" t="s">
        <v>1276</v>
      </c>
      <c r="D640" s="53">
        <f t="shared" ref="D640:E640" si="181">D413+D528</f>
        <v>5643752</v>
      </c>
      <c r="E640" s="53">
        <f t="shared" si="181"/>
        <v>7516685.8100000005</v>
      </c>
      <c r="F640" s="54">
        <f t="shared" si="119"/>
        <v>133.1859693693132</v>
      </c>
    </row>
    <row r="641" spans="1:6" ht="12.75" customHeight="1" x14ac:dyDescent="0.2">
      <c r="A641" s="55" t="s">
        <v>606</v>
      </c>
      <c r="B641" s="87" t="s">
        <v>1277</v>
      </c>
      <c r="C641" s="52" t="s">
        <v>1278</v>
      </c>
      <c r="D641" s="53">
        <f t="shared" ref="D641:E641" si="182">IF(D639&gt;=D640,D639-D640,0)</f>
        <v>1874725</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2897381.99</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788615</v>
      </c>
      <c r="E644" s="53">
        <f t="shared" si="185"/>
        <v>1008570.57</v>
      </c>
      <c r="F644" s="54">
        <f t="shared" si="119"/>
        <v>127.89137538596145</v>
      </c>
    </row>
    <row r="645" spans="1:6" ht="24" x14ac:dyDescent="0.2">
      <c r="A645" s="55" t="s">
        <v>606</v>
      </c>
      <c r="B645" s="87" t="s">
        <v>1285</v>
      </c>
      <c r="C645" s="52" t="s">
        <v>1286</v>
      </c>
      <c r="D645" s="53">
        <f t="shared" ref="D645:E645" si="186">IF(D641+D643-D642-D644&gt;=0,D641+D643-D642-D644,0)</f>
        <v>1086110</v>
      </c>
      <c r="E645" s="53">
        <f t="shared" si="186"/>
        <v>0</v>
      </c>
      <c r="F645" s="54">
        <f t="shared" si="119"/>
        <v>0</v>
      </c>
    </row>
    <row r="646" spans="1:6" ht="24" x14ac:dyDescent="0.2">
      <c r="A646" s="55" t="s">
        <v>606</v>
      </c>
      <c r="B646" s="87" t="s">
        <v>1287</v>
      </c>
      <c r="C646" s="52" t="s">
        <v>1288</v>
      </c>
      <c r="D646" s="53">
        <f t="shared" ref="D646:E646" si="187">IF(D642+D644-D641-D643&gt;=0,D642+D644-D641-D643,0)</f>
        <v>0</v>
      </c>
      <c r="E646" s="53">
        <f t="shared" si="187"/>
        <v>3905952.56</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129629</v>
      </c>
      <c r="E649" s="244">
        <v>225875.86</v>
      </c>
      <c r="F649" s="54">
        <f t="shared" ref="F649:F724" si="188">IF(D649&lt;&gt;0,IF(E649/D649&gt;=100,"&gt;&gt;100",E649/D649*100),"-")</f>
        <v>174.24793834712909</v>
      </c>
    </row>
    <row r="650" spans="1:6" ht="12.75" customHeight="1" x14ac:dyDescent="0.2">
      <c r="A650" s="55" t="s">
        <v>1294</v>
      </c>
      <c r="B650" s="87" t="s">
        <v>1295</v>
      </c>
      <c r="C650" s="52" t="s">
        <v>1294</v>
      </c>
      <c r="D650" s="244">
        <v>7542746</v>
      </c>
      <c r="E650" s="244">
        <v>8310094.5899999999</v>
      </c>
      <c r="F650" s="54">
        <f t="shared" si="188"/>
        <v>110.17333196689904</v>
      </c>
    </row>
    <row r="651" spans="1:6" ht="12.75" customHeight="1" x14ac:dyDescent="0.2">
      <c r="A651" s="55" t="s">
        <v>1296</v>
      </c>
      <c r="B651" s="87" t="s">
        <v>1297</v>
      </c>
      <c r="C651" s="52" t="s">
        <v>1296</v>
      </c>
      <c r="D651" s="244">
        <v>6300507</v>
      </c>
      <c r="E651" s="244">
        <v>8463599.6199999992</v>
      </c>
      <c r="F651" s="54">
        <f t="shared" si="188"/>
        <v>134.33204058022631</v>
      </c>
    </row>
    <row r="652" spans="1:6" ht="24" x14ac:dyDescent="0.2">
      <c r="A652" s="55">
        <v>11</v>
      </c>
      <c r="B652" s="87" t="s">
        <v>1298</v>
      </c>
      <c r="C652" s="52" t="s">
        <v>1299</v>
      </c>
      <c r="D652" s="53">
        <f t="shared" ref="D652:E652" si="189">+D649+D650-D651</f>
        <v>1371868</v>
      </c>
      <c r="E652" s="53">
        <f t="shared" si="189"/>
        <v>72370.830000000075</v>
      </c>
      <c r="F652" s="54">
        <f t="shared" si="188"/>
        <v>5.2753493776369211</v>
      </c>
    </row>
    <row r="653" spans="1:6" ht="24" x14ac:dyDescent="0.2">
      <c r="A653" s="55" t="s">
        <v>606</v>
      </c>
      <c r="B653" s="87" t="s">
        <v>1300</v>
      </c>
      <c r="C653" s="52" t="s">
        <v>1301</v>
      </c>
      <c r="D653" s="266">
        <v>15</v>
      </c>
      <c r="E653" s="266">
        <v>10</v>
      </c>
      <c r="F653" s="54">
        <f t="shared" si="188"/>
        <v>66.666666666666657</v>
      </c>
    </row>
    <row r="654" spans="1:6" ht="24" x14ac:dyDescent="0.2">
      <c r="A654" s="55" t="s">
        <v>606</v>
      </c>
      <c r="B654" s="87" t="s">
        <v>1302</v>
      </c>
      <c r="C654" s="52" t="s">
        <v>1303</v>
      </c>
      <c r="D654" s="266"/>
      <c r="E654" s="266"/>
      <c r="F654" s="54" t="str">
        <f t="shared" si="188"/>
        <v>-</v>
      </c>
    </row>
    <row r="655" spans="1:6" ht="12.75" customHeight="1" x14ac:dyDescent="0.2">
      <c r="A655" s="55" t="s">
        <v>606</v>
      </c>
      <c r="B655" s="87" t="s">
        <v>1304</v>
      </c>
      <c r="C655" s="52" t="s">
        <v>1305</v>
      </c>
      <c r="D655" s="266">
        <v>10</v>
      </c>
      <c r="E655" s="266">
        <v>5</v>
      </c>
      <c r="F655" s="54">
        <f t="shared" si="188"/>
        <v>50</v>
      </c>
    </row>
    <row r="656" spans="1:6" ht="12.75" customHeight="1" x14ac:dyDescent="0.2">
      <c r="A656" s="55" t="s">
        <v>606</v>
      </c>
      <c r="B656" s="87" t="s">
        <v>1306</v>
      </c>
      <c r="C656" s="52" t="s">
        <v>1307</v>
      </c>
      <c r="D656" s="266"/>
      <c r="E656" s="266"/>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1563629</v>
      </c>
      <c r="E661" s="244">
        <v>1429817.22</v>
      </c>
      <c r="F661" s="54">
        <f t="shared" si="188"/>
        <v>91.442229582592802</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2386404</v>
      </c>
      <c r="E665" s="244">
        <v>791078.51</v>
      </c>
      <c r="F665" s="54">
        <f t="shared" si="188"/>
        <v>33.14939591117011</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533589</v>
      </c>
      <c r="E669" s="244">
        <v>223317.06</v>
      </c>
      <c r="F669" s="54">
        <f t="shared" si="188"/>
        <v>41.851886002147722</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61249</v>
      </c>
      <c r="E718" s="244">
        <v>28042.71</v>
      </c>
      <c r="F718" s="54">
        <f t="shared" si="188"/>
        <v>45.784763832878909</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10220</v>
      </c>
      <c r="E720" s="244">
        <v>10220</v>
      </c>
      <c r="F720" s="54">
        <f t="shared" si="188"/>
        <v>100</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5375</v>
      </c>
      <c r="E722" s="244">
        <v>14482.7</v>
      </c>
      <c r="F722" s="54">
        <f t="shared" si="188"/>
        <v>269.44558139534888</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8063</v>
      </c>
      <c r="E725" s="244">
        <v>11944.47</v>
      </c>
      <c r="F725" s="54">
        <f t="shared" ref="F725:F979" si="190">IF(D725&lt;&gt;0,IF(E725/D725&gt;=100,"&gt;&gt;100",E725/D725*100),"-")</f>
        <v>148.13927818429863</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2534</v>
      </c>
      <c r="E742" s="244">
        <v>13393.05</v>
      </c>
      <c r="F742" s="54">
        <f t="shared" si="190"/>
        <v>528.53393843725337</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3843</v>
      </c>
      <c r="E759" s="244">
        <v>2968.82</v>
      </c>
      <c r="F759" s="54">
        <f t="shared" si="190"/>
        <v>77.252667187093422</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5000</v>
      </c>
      <c r="E816" s="244">
        <v>2500</v>
      </c>
      <c r="F816" s="54">
        <f t="shared" si="190"/>
        <v>50</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48600</v>
      </c>
      <c r="E819" s="244">
        <v>48000</v>
      </c>
      <c r="F819" s="54">
        <f t="shared" si="190"/>
        <v>98.76543209876543</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12000</v>
      </c>
      <c r="E821" s="244">
        <v>12000</v>
      </c>
      <c r="F821" s="54">
        <f t="shared" si="190"/>
        <v>100</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10000</v>
      </c>
      <c r="E823" s="244">
        <v>9000</v>
      </c>
      <c r="F823" s="54">
        <f t="shared" si="190"/>
        <v>90</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v>17406</v>
      </c>
      <c r="E826" s="244">
        <v>12900.09</v>
      </c>
      <c r="F826" s="54">
        <f t="shared" si="190"/>
        <v>74.112892106170293</v>
      </c>
    </row>
    <row r="827" spans="1:6" ht="12.75" customHeight="1" x14ac:dyDescent="0.2">
      <c r="A827" s="55" t="s">
        <v>1630</v>
      </c>
      <c r="B827" s="87" t="s">
        <v>1631</v>
      </c>
      <c r="C827" s="52" t="s">
        <v>1630</v>
      </c>
      <c r="D827" s="244">
        <v>7659</v>
      </c>
      <c r="E827" s="244">
        <v>3927.41</v>
      </c>
      <c r="F827" s="54">
        <f t="shared" si="190"/>
        <v>51.27836532184358</v>
      </c>
    </row>
    <row r="828" spans="1:6" ht="12.75" customHeight="1" x14ac:dyDescent="0.2">
      <c r="A828" s="55" t="s">
        <v>1632</v>
      </c>
      <c r="B828" s="87" t="s">
        <v>1633</v>
      </c>
      <c r="C828" s="52" t="s">
        <v>1632</v>
      </c>
      <c r="D828" s="244">
        <v>113838</v>
      </c>
      <c r="E828" s="244">
        <v>80640.87</v>
      </c>
      <c r="F828" s="54">
        <f t="shared" si="190"/>
        <v>70.838270173404311</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v>239406</v>
      </c>
      <c r="E830" s="244">
        <v>64769.51</v>
      </c>
      <c r="F830" s="54">
        <f t="shared" si="190"/>
        <v>27.054255114742322</v>
      </c>
    </row>
    <row r="831" spans="1:6" ht="12.75" customHeight="1" x14ac:dyDescent="0.2">
      <c r="A831" s="55">
        <v>38613</v>
      </c>
      <c r="B831" s="87" t="s">
        <v>1638</v>
      </c>
      <c r="C831" s="52" t="s">
        <v>1639</v>
      </c>
      <c r="D831" s="244"/>
      <c r="E831" s="244">
        <v>0</v>
      </c>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J94" sqref="J9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1396815.07</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11217731.77</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2436637.54</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568592.06999999995</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1246739.2</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44428.17</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v>2968.82</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v>0</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v>168968.37</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404940.91</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5145654.2300000004</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3635440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v>3635440</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8616795.0500000007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2484249.29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609283.71</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1293928.97</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50285.01</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v>2968.82</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v>118622.59</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v>409160.19</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6132545.7599999998</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3997751.7899999991</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243324.34</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149084.34</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25167.81</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v>25167.81</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649.89</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v>649.89</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61209.11</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v>61209.11</v>
      </c>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62057.53</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v>62057.53</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94240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v>94240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3754427.45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v>118987.45</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v>3635440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8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7</v>
      </c>
      <c r="G3" s="126">
        <f>IF(RefStr!C12&lt;&gt;"",INT(VALUE(MID(RefStr!C12,1,4))),0)</f>
        <v>2022</v>
      </c>
      <c r="H3" s="130">
        <f>IF(RefStr!C12&lt;&gt;"",INT(VALUE(MID(RefStr!C12,6,2))),0)</f>
        <v>9</v>
      </c>
      <c r="I3" s="131" t="str">
        <f>RefStr!C10</f>
        <v>22</v>
      </c>
      <c r="J3" s="132" t="str">
        <f>RefStr!H7</f>
        <v>DA</v>
      </c>
      <c r="K3" s="130" t="str">
        <f>RefStr!H9</f>
        <v>NE</v>
      </c>
      <c r="L3" s="130" t="str">
        <f>RefStr!H10</f>
        <v>NE</v>
      </c>
      <c r="M3" s="130" t="str">
        <f>RefStr!H8</f>
        <v>NE</v>
      </c>
      <c r="N3" s="130" t="str">
        <f>RefStr!H11</f>
        <v>DA</v>
      </c>
      <c r="O3" s="133">
        <f>RefStr!C6</f>
        <v>29293</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7</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3216</v>
      </c>
      <c r="D213" s="125"/>
      <c r="E213" s="73">
        <f t="shared" si="20"/>
        <v>0</v>
      </c>
      <c r="F213" s="73">
        <f t="shared" ref="F213:F274" si="21">MAX(L213:O213)</f>
        <v>1</v>
      </c>
      <c r="G213" s="73"/>
      <c r="H213" s="73"/>
      <c r="I213" s="73"/>
      <c r="J213" s="73"/>
      <c r="K213" s="73"/>
      <c r="L213" s="73">
        <f>IF(AND('PR-RAS'!D24&gt;0,'PR-RAS'!D658=0),1,0)</f>
        <v>1</v>
      </c>
      <c r="M213" s="73">
        <f>IF(AND('PR-RAS'!E24&gt;0,'PR-RAS'!E658=0),1,0)</f>
        <v>1</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7"/>
      <c r="D2" s="4"/>
      <c r="E2" s="4"/>
      <c r="F2" s="4"/>
      <c r="G2" s="4"/>
      <c r="H2" s="4"/>
      <c r="I2" s="4"/>
      <c r="J2" s="4"/>
      <c r="K2" s="4"/>
      <c r="L2" s="4"/>
      <c r="M2" s="4"/>
      <c r="N2" s="4"/>
      <c r="O2" s="4"/>
      <c r="P2" s="4"/>
      <c r="Q2" s="4"/>
    </row>
    <row r="3" spans="1:17" ht="18.75" customHeight="1" x14ac:dyDescent="0.2">
      <c r="A3" s="42" t="s">
        <v>3301</v>
      </c>
      <c r="B3" s="386" t="s">
        <v>3302</v>
      </c>
      <c r="C3" s="377"/>
      <c r="D3" s="4"/>
      <c r="E3" s="4"/>
      <c r="F3" s="4"/>
      <c r="G3" s="4"/>
      <c r="H3" s="4"/>
      <c r="I3" s="4"/>
      <c r="J3" s="4"/>
      <c r="K3" s="4"/>
      <c r="L3" s="4"/>
      <c r="M3" s="4"/>
      <c r="N3" s="4"/>
      <c r="O3" s="4"/>
      <c r="P3" s="4"/>
      <c r="Q3" s="4"/>
    </row>
    <row r="4" spans="1:17" ht="37.5" hidden="1" customHeight="1" x14ac:dyDescent="0.2">
      <c r="A4" s="43" t="s">
        <v>3303</v>
      </c>
      <c r="B4" s="376" t="s">
        <v>3304</v>
      </c>
      <c r="C4" s="377"/>
      <c r="D4" s="4"/>
      <c r="E4" s="4"/>
      <c r="F4" s="4"/>
      <c r="G4" s="4"/>
      <c r="H4" s="4"/>
      <c r="I4" s="4"/>
      <c r="J4" s="4"/>
      <c r="K4" s="4"/>
      <c r="L4" s="4"/>
      <c r="M4" s="4"/>
      <c r="N4" s="4"/>
      <c r="O4" s="4"/>
      <c r="P4" s="4"/>
      <c r="Q4" s="4"/>
    </row>
    <row r="5" spans="1:17" ht="48" hidden="1" customHeight="1" x14ac:dyDescent="0.2">
      <c r="A5" s="43" t="s">
        <v>3303</v>
      </c>
      <c r="B5" s="376" t="s">
        <v>3305</v>
      </c>
      <c r="C5" s="377"/>
      <c r="D5" s="4"/>
      <c r="E5" s="4"/>
      <c r="F5" s="4"/>
      <c r="G5" s="4"/>
      <c r="H5" s="4"/>
      <c r="I5" s="4"/>
      <c r="J5" s="4"/>
      <c r="K5" s="4"/>
      <c r="L5" s="4"/>
      <c r="M5" s="4"/>
      <c r="N5" s="4"/>
      <c r="O5" s="4"/>
      <c r="P5" s="4"/>
      <c r="Q5" s="4"/>
    </row>
    <row r="6" spans="1:17" ht="59.25" hidden="1" customHeight="1" x14ac:dyDescent="0.2">
      <c r="A6" s="43" t="s">
        <v>3303</v>
      </c>
      <c r="B6" s="376" t="s">
        <v>3306</v>
      </c>
      <c r="C6" s="377"/>
      <c r="D6" s="4"/>
      <c r="E6" s="4"/>
      <c r="F6" s="4"/>
      <c r="G6" s="4"/>
      <c r="H6" s="4"/>
      <c r="I6" s="4"/>
      <c r="J6" s="4"/>
      <c r="K6" s="4"/>
      <c r="L6" s="4"/>
      <c r="M6" s="4"/>
      <c r="N6" s="4"/>
      <c r="O6" s="4"/>
      <c r="P6" s="4"/>
      <c r="Q6" s="4"/>
    </row>
    <row r="7" spans="1:17" ht="48" hidden="1" customHeight="1" x14ac:dyDescent="0.2">
      <c r="A7" s="43" t="s">
        <v>3307</v>
      </c>
      <c r="B7" s="376" t="s">
        <v>3308</v>
      </c>
      <c r="C7" s="377"/>
      <c r="D7" s="4"/>
      <c r="E7" s="4"/>
      <c r="F7" s="4"/>
      <c r="G7" s="4"/>
      <c r="H7" s="4"/>
      <c r="I7" s="4"/>
      <c r="J7" s="4"/>
      <c r="K7" s="4"/>
      <c r="L7" s="4"/>
      <c r="M7" s="4"/>
      <c r="N7" s="4"/>
      <c r="O7" s="4"/>
      <c r="P7" s="4"/>
      <c r="Q7" s="4"/>
    </row>
    <row r="8" spans="1:17" ht="41.25" hidden="1" customHeight="1" x14ac:dyDescent="0.2">
      <c r="A8" s="43" t="s">
        <v>3309</v>
      </c>
      <c r="B8" s="376" t="s">
        <v>3310</v>
      </c>
      <c r="C8" s="377"/>
      <c r="D8" s="4"/>
      <c r="E8" s="4"/>
      <c r="F8" s="4"/>
      <c r="G8" s="4"/>
      <c r="H8" s="4"/>
      <c r="I8" s="4"/>
      <c r="J8" s="4"/>
      <c r="K8" s="4"/>
      <c r="L8" s="4"/>
      <c r="M8" s="4"/>
      <c r="N8" s="4"/>
      <c r="O8" s="4"/>
      <c r="P8" s="4"/>
      <c r="Q8" s="4"/>
    </row>
    <row r="9" spans="1:17" ht="59.25" hidden="1" customHeight="1" x14ac:dyDescent="0.2">
      <c r="A9" s="43" t="s">
        <v>3311</v>
      </c>
      <c r="B9" s="376" t="s">
        <v>3312</v>
      </c>
      <c r="C9" s="377"/>
      <c r="D9" s="4"/>
      <c r="E9" s="4"/>
      <c r="F9" s="4"/>
      <c r="G9" s="4"/>
      <c r="H9" s="4"/>
      <c r="I9" s="4"/>
      <c r="J9" s="4"/>
      <c r="K9" s="4"/>
      <c r="L9" s="4"/>
      <c r="M9" s="4"/>
      <c r="N9" s="4"/>
      <c r="O9" s="4"/>
      <c r="P9" s="4"/>
      <c r="Q9" s="4"/>
    </row>
    <row r="10" spans="1:17" ht="61.5" hidden="1" customHeight="1" x14ac:dyDescent="0.2">
      <c r="A10" s="43" t="s">
        <v>3311</v>
      </c>
      <c r="B10" s="376" t="s">
        <v>3313</v>
      </c>
      <c r="C10" s="377"/>
      <c r="D10" s="4"/>
      <c r="E10" s="4"/>
      <c r="F10" s="4"/>
      <c r="G10" s="4"/>
      <c r="H10" s="4"/>
      <c r="I10" s="4"/>
      <c r="J10" s="4"/>
      <c r="K10" s="4"/>
      <c r="L10" s="4"/>
      <c r="M10" s="4"/>
      <c r="N10" s="4"/>
      <c r="O10" s="4"/>
      <c r="P10" s="4"/>
      <c r="Q10" s="4"/>
    </row>
    <row r="11" spans="1:17" ht="43.5" hidden="1" customHeight="1" x14ac:dyDescent="0.2">
      <c r="A11" s="43" t="s">
        <v>3311</v>
      </c>
      <c r="B11" s="376" t="s">
        <v>3314</v>
      </c>
      <c r="C11" s="377"/>
      <c r="D11" s="4"/>
      <c r="E11" s="4"/>
      <c r="F11" s="4"/>
      <c r="G11" s="4"/>
      <c r="H11" s="4"/>
      <c r="I11" s="4"/>
      <c r="J11" s="4"/>
      <c r="K11" s="4"/>
      <c r="L11" s="4"/>
      <c r="M11" s="4"/>
      <c r="N11" s="4"/>
      <c r="O11" s="4"/>
      <c r="P11" s="4"/>
      <c r="Q11" s="4"/>
    </row>
    <row r="12" spans="1:17" ht="27.75" hidden="1" customHeight="1" x14ac:dyDescent="0.2">
      <c r="A12" s="43" t="s">
        <v>3315</v>
      </c>
      <c r="B12" s="376" t="s">
        <v>3316</v>
      </c>
      <c r="C12" s="377"/>
      <c r="D12" s="4"/>
      <c r="E12" s="4"/>
      <c r="F12" s="4"/>
      <c r="G12" s="4"/>
      <c r="H12" s="4"/>
      <c r="I12" s="4"/>
      <c r="J12" s="4"/>
      <c r="K12" s="4"/>
      <c r="L12" s="4"/>
      <c r="M12" s="4"/>
      <c r="N12" s="4"/>
      <c r="O12" s="4"/>
      <c r="P12" s="4"/>
      <c r="Q12" s="4"/>
    </row>
    <row r="13" spans="1:17" ht="27.75" hidden="1" customHeight="1" x14ac:dyDescent="0.2">
      <c r="A13" s="43" t="s">
        <v>3317</v>
      </c>
      <c r="B13" s="376" t="s">
        <v>3318</v>
      </c>
      <c r="C13" s="377"/>
      <c r="D13" s="4"/>
      <c r="E13" s="4"/>
      <c r="F13" s="4"/>
      <c r="G13" s="4"/>
      <c r="H13" s="4"/>
      <c r="I13" s="4"/>
      <c r="J13" s="4"/>
      <c r="K13" s="4"/>
      <c r="L13" s="4"/>
      <c r="M13" s="4"/>
      <c r="N13" s="4"/>
      <c r="O13" s="4"/>
      <c r="P13" s="4"/>
      <c r="Q13" s="4"/>
    </row>
    <row r="14" spans="1:17" ht="45.75" hidden="1" customHeight="1" x14ac:dyDescent="0.2">
      <c r="A14" s="43" t="s">
        <v>3319</v>
      </c>
      <c r="B14" s="376" t="s">
        <v>3320</v>
      </c>
      <c r="C14" s="377"/>
      <c r="D14" s="4"/>
      <c r="E14" s="4"/>
      <c r="F14" s="4"/>
      <c r="G14" s="4"/>
      <c r="H14" s="4"/>
      <c r="I14" s="4"/>
      <c r="J14" s="4"/>
      <c r="K14" s="4"/>
      <c r="L14" s="4"/>
      <c r="M14" s="4"/>
      <c r="N14" s="4"/>
      <c r="O14" s="4"/>
      <c r="P14" s="4"/>
      <c r="Q14" s="4"/>
    </row>
    <row r="15" spans="1:17" ht="45.75" hidden="1" customHeight="1" x14ac:dyDescent="0.2">
      <c r="A15" s="43" t="s">
        <v>3321</v>
      </c>
      <c r="B15" s="376" t="s">
        <v>3322</v>
      </c>
      <c r="C15" s="377"/>
      <c r="D15" s="4"/>
      <c r="E15" s="4"/>
      <c r="F15" s="4"/>
      <c r="G15" s="4"/>
      <c r="H15" s="4"/>
      <c r="I15" s="4"/>
      <c r="J15" s="4"/>
      <c r="K15" s="4"/>
      <c r="L15" s="4"/>
      <c r="M15" s="4"/>
      <c r="N15" s="4"/>
      <c r="O15" s="4"/>
      <c r="P15" s="4"/>
      <c r="Q15" s="4"/>
    </row>
    <row r="16" spans="1:17" ht="51" hidden="1" customHeight="1" x14ac:dyDescent="0.2">
      <c r="A16" s="43" t="s">
        <v>3323</v>
      </c>
      <c r="B16" s="376" t="s">
        <v>3324</v>
      </c>
      <c r="C16" s="377"/>
      <c r="D16" s="4"/>
      <c r="E16" s="4"/>
      <c r="F16" s="4"/>
      <c r="G16" s="4"/>
      <c r="H16" s="4"/>
      <c r="I16" s="4"/>
      <c r="J16" s="4"/>
      <c r="K16" s="4"/>
      <c r="L16" s="4"/>
      <c r="M16" s="4"/>
      <c r="N16" s="4"/>
      <c r="O16" s="4"/>
      <c r="P16" s="4"/>
      <c r="Q16" s="4"/>
    </row>
    <row r="17" spans="1:17" ht="27.75" hidden="1" customHeight="1" x14ac:dyDescent="0.2">
      <c r="A17" s="43" t="s">
        <v>3325</v>
      </c>
      <c r="B17" s="376" t="s">
        <v>3326</v>
      </c>
      <c r="C17" s="377"/>
      <c r="D17" s="4"/>
      <c r="E17" s="4"/>
      <c r="F17" s="4"/>
      <c r="G17" s="4"/>
      <c r="H17" s="4"/>
      <c r="I17" s="4"/>
      <c r="J17" s="4"/>
      <c r="K17" s="4"/>
      <c r="L17" s="4"/>
      <c r="M17" s="4"/>
      <c r="N17" s="4"/>
      <c r="O17" s="4"/>
      <c r="P17" s="4"/>
      <c r="Q17" s="4"/>
    </row>
    <row r="18" spans="1:17" ht="27.75" hidden="1" customHeight="1" x14ac:dyDescent="0.2">
      <c r="A18" s="43" t="s">
        <v>3327</v>
      </c>
      <c r="B18" s="376" t="s">
        <v>3328</v>
      </c>
      <c r="C18" s="377"/>
      <c r="D18" s="4"/>
      <c r="E18" s="4"/>
      <c r="F18" s="4"/>
      <c r="G18" s="4"/>
      <c r="H18" s="4"/>
      <c r="I18" s="4"/>
      <c r="J18" s="4"/>
      <c r="K18" s="4"/>
      <c r="L18" s="4"/>
      <c r="M18" s="4"/>
      <c r="N18" s="4"/>
      <c r="O18" s="4"/>
      <c r="P18" s="4"/>
      <c r="Q18" s="4"/>
    </row>
    <row r="19" spans="1:17" ht="45" hidden="1" customHeight="1" x14ac:dyDescent="0.2">
      <c r="A19" s="43" t="s">
        <v>3327</v>
      </c>
      <c r="B19" s="376" t="s">
        <v>3329</v>
      </c>
      <c r="C19" s="377"/>
      <c r="D19" s="4"/>
      <c r="E19" s="4"/>
      <c r="F19" s="4"/>
      <c r="G19" s="4"/>
      <c r="H19" s="4"/>
      <c r="I19" s="4"/>
      <c r="J19" s="4"/>
      <c r="K19" s="4"/>
      <c r="L19" s="4"/>
      <c r="M19" s="4"/>
      <c r="N19" s="4"/>
      <c r="O19" s="4"/>
      <c r="P19" s="4"/>
      <c r="Q19" s="4"/>
    </row>
    <row r="20" spans="1:17" ht="45" hidden="1" customHeight="1" x14ac:dyDescent="0.2">
      <c r="A20" s="43" t="s">
        <v>3330</v>
      </c>
      <c r="B20" s="376" t="s">
        <v>3331</v>
      </c>
      <c r="C20" s="377"/>
      <c r="D20" s="4"/>
      <c r="E20" s="4"/>
      <c r="F20" s="4"/>
      <c r="G20" s="4"/>
      <c r="H20" s="4"/>
      <c r="I20" s="4"/>
      <c r="J20" s="4"/>
      <c r="K20" s="4"/>
      <c r="L20" s="4"/>
      <c r="M20" s="4"/>
      <c r="N20" s="4"/>
      <c r="O20" s="4"/>
      <c r="P20" s="4"/>
      <c r="Q20" s="4"/>
    </row>
    <row r="21" spans="1:17" ht="30" hidden="1" customHeight="1" x14ac:dyDescent="0.2">
      <c r="A21" s="43" t="s">
        <v>3332</v>
      </c>
      <c r="B21" s="376" t="s">
        <v>3333</v>
      </c>
      <c r="C21" s="377"/>
      <c r="D21" s="4"/>
      <c r="E21" s="4"/>
      <c r="F21" s="4"/>
      <c r="G21" s="4"/>
      <c r="H21" s="4"/>
      <c r="I21" s="4"/>
      <c r="J21" s="4"/>
      <c r="K21" s="4"/>
      <c r="L21" s="4"/>
      <c r="M21" s="4"/>
      <c r="N21" s="4"/>
      <c r="O21" s="4"/>
      <c r="P21" s="4"/>
      <c r="Q21" s="4"/>
    </row>
    <row r="22" spans="1:17" ht="30" hidden="1" customHeight="1" x14ac:dyDescent="0.2">
      <c r="A22" s="43" t="s">
        <v>3334</v>
      </c>
      <c r="B22" s="376" t="s">
        <v>3335</v>
      </c>
      <c r="C22" s="377"/>
      <c r="D22" s="4"/>
      <c r="E22" s="4"/>
      <c r="F22" s="4"/>
      <c r="G22" s="4"/>
      <c r="H22" s="4"/>
      <c r="I22" s="4"/>
      <c r="J22" s="4"/>
      <c r="K22" s="4"/>
      <c r="L22" s="4"/>
      <c r="M22" s="4"/>
      <c r="N22" s="4"/>
      <c r="O22" s="4"/>
      <c r="P22" s="4"/>
      <c r="Q22" s="4"/>
    </row>
    <row r="23" spans="1:17" ht="30" hidden="1" customHeight="1" x14ac:dyDescent="0.2">
      <c r="A23" s="43" t="s">
        <v>3336</v>
      </c>
      <c r="B23" s="376" t="s">
        <v>3337</v>
      </c>
      <c r="C23" s="377"/>
      <c r="D23" s="4"/>
      <c r="E23" s="4"/>
      <c r="F23" s="4"/>
      <c r="G23" s="4"/>
      <c r="H23" s="4"/>
      <c r="I23" s="4"/>
      <c r="J23" s="4"/>
      <c r="K23" s="4"/>
      <c r="L23" s="4"/>
      <c r="M23" s="4"/>
      <c r="N23" s="4"/>
      <c r="O23" s="4"/>
      <c r="P23" s="4"/>
      <c r="Q23" s="4"/>
    </row>
    <row r="24" spans="1:17" ht="30" hidden="1" customHeight="1" x14ac:dyDescent="0.2">
      <c r="A24" s="43" t="s">
        <v>3338</v>
      </c>
      <c r="B24" s="376" t="s">
        <v>3339</v>
      </c>
      <c r="C24" s="377"/>
      <c r="D24" s="4"/>
      <c r="E24" s="4"/>
      <c r="F24" s="4"/>
      <c r="G24" s="4"/>
      <c r="H24" s="4"/>
      <c r="I24" s="4"/>
      <c r="J24" s="4"/>
      <c r="K24" s="4"/>
      <c r="L24" s="4"/>
      <c r="M24" s="4"/>
      <c r="N24" s="4"/>
      <c r="O24" s="4"/>
      <c r="P24" s="4"/>
      <c r="Q24" s="4"/>
    </row>
    <row r="25" spans="1:17" ht="30" hidden="1" customHeight="1" x14ac:dyDescent="0.2">
      <c r="A25" s="43" t="s">
        <v>3340</v>
      </c>
      <c r="B25" s="376" t="s">
        <v>3341</v>
      </c>
      <c r="C25" s="377"/>
      <c r="D25" s="4"/>
      <c r="E25" s="4"/>
      <c r="F25" s="4"/>
      <c r="G25" s="4"/>
      <c r="H25" s="4"/>
      <c r="I25" s="4"/>
      <c r="J25" s="4"/>
      <c r="K25" s="4"/>
      <c r="L25" s="4"/>
      <c r="M25" s="4"/>
      <c r="N25" s="4"/>
      <c r="O25" s="4"/>
      <c r="P25" s="4"/>
      <c r="Q25" s="4"/>
    </row>
    <row r="26" spans="1:17" ht="30" hidden="1" customHeight="1" x14ac:dyDescent="0.2">
      <c r="A26" s="43" t="s">
        <v>3342</v>
      </c>
      <c r="B26" s="376" t="s">
        <v>3343</v>
      </c>
      <c r="C26" s="377"/>
      <c r="D26" s="4"/>
      <c r="E26" s="4"/>
      <c r="F26" s="4"/>
      <c r="G26" s="4"/>
      <c r="H26" s="4"/>
      <c r="I26" s="4"/>
      <c r="J26" s="4"/>
      <c r="K26" s="4"/>
      <c r="L26" s="4"/>
      <c r="M26" s="4"/>
      <c r="N26" s="4"/>
      <c r="O26" s="4"/>
      <c r="P26" s="4"/>
      <c r="Q26" s="4"/>
    </row>
    <row r="27" spans="1:17" ht="70.5" hidden="1" customHeight="1" x14ac:dyDescent="0.2">
      <c r="A27" s="43" t="s">
        <v>3344</v>
      </c>
      <c r="B27" s="376" t="s">
        <v>3345</v>
      </c>
      <c r="C27" s="377"/>
      <c r="D27" s="4"/>
      <c r="E27" s="4"/>
      <c r="F27" s="4"/>
      <c r="G27" s="4"/>
      <c r="H27" s="4"/>
      <c r="I27" s="4"/>
      <c r="J27" s="4"/>
      <c r="K27" s="4"/>
      <c r="L27" s="4"/>
      <c r="M27" s="4"/>
      <c r="N27" s="4"/>
      <c r="O27" s="4"/>
      <c r="P27" s="4"/>
      <c r="Q27" s="4"/>
    </row>
    <row r="28" spans="1:17" ht="48" hidden="1" customHeight="1" x14ac:dyDescent="0.2">
      <c r="A28" s="43" t="s">
        <v>3346</v>
      </c>
      <c r="B28" s="376" t="s">
        <v>3347</v>
      </c>
      <c r="C28" s="377"/>
      <c r="D28" s="4"/>
      <c r="E28" s="4"/>
      <c r="F28" s="4"/>
      <c r="G28" s="4"/>
      <c r="H28" s="4"/>
      <c r="I28" s="4"/>
      <c r="J28" s="4"/>
      <c r="K28" s="4"/>
      <c r="L28" s="4"/>
      <c r="M28" s="4"/>
      <c r="N28" s="4"/>
      <c r="O28" s="4"/>
      <c r="P28" s="4"/>
      <c r="Q28" s="4"/>
    </row>
    <row r="29" spans="1:17" ht="100.5" hidden="1" customHeight="1" x14ac:dyDescent="0.2">
      <c r="A29" s="43" t="s">
        <v>3348</v>
      </c>
      <c r="B29" s="376" t="s">
        <v>3349</v>
      </c>
      <c r="C29" s="377"/>
      <c r="D29" s="4"/>
      <c r="E29" s="4"/>
      <c r="F29" s="4"/>
      <c r="G29" s="4"/>
      <c r="H29" s="4"/>
      <c r="I29" s="4"/>
      <c r="J29" s="4"/>
      <c r="K29" s="4"/>
      <c r="L29" s="4"/>
      <c r="M29" s="4"/>
      <c r="N29" s="4"/>
      <c r="O29" s="4"/>
      <c r="P29" s="4"/>
      <c r="Q29" s="4"/>
    </row>
    <row r="30" spans="1:17" ht="45" hidden="1" customHeight="1" x14ac:dyDescent="0.2">
      <c r="A30" s="43" t="s">
        <v>3350</v>
      </c>
      <c r="B30" s="376" t="s">
        <v>3351</v>
      </c>
      <c r="C30" s="377"/>
      <c r="D30" s="4"/>
      <c r="E30" s="4"/>
      <c r="F30" s="4"/>
      <c r="G30" s="4"/>
      <c r="H30" s="4"/>
      <c r="I30" s="4"/>
      <c r="J30" s="4"/>
      <c r="K30" s="4"/>
      <c r="L30" s="4"/>
      <c r="M30" s="4"/>
      <c r="N30" s="4"/>
      <c r="O30" s="4"/>
      <c r="P30" s="4"/>
      <c r="Q30" s="4"/>
    </row>
    <row r="31" spans="1:17" ht="45" hidden="1" customHeight="1" x14ac:dyDescent="0.2">
      <c r="A31" s="43" t="s">
        <v>3352</v>
      </c>
      <c r="B31" s="376" t="s">
        <v>3353</v>
      </c>
      <c r="C31" s="377"/>
      <c r="D31" s="4"/>
      <c r="E31" s="4"/>
      <c r="F31" s="4"/>
      <c r="G31" s="4"/>
      <c r="H31" s="4"/>
      <c r="I31" s="4"/>
      <c r="J31" s="4"/>
      <c r="K31" s="4"/>
      <c r="L31" s="4"/>
      <c r="M31" s="4"/>
      <c r="N31" s="4"/>
      <c r="O31" s="4"/>
      <c r="P31" s="4"/>
      <c r="Q31" s="4"/>
    </row>
    <row r="32" spans="1:17" ht="45" hidden="1" customHeight="1" x14ac:dyDescent="0.2">
      <c r="A32" s="43" t="s">
        <v>3354</v>
      </c>
      <c r="B32" s="376" t="s">
        <v>3355</v>
      </c>
      <c r="C32" s="377"/>
      <c r="D32" s="4"/>
      <c r="E32" s="4"/>
      <c r="F32" s="4"/>
      <c r="G32" s="4"/>
      <c r="H32" s="4"/>
      <c r="I32" s="4"/>
      <c r="J32" s="4"/>
      <c r="K32" s="4"/>
      <c r="L32" s="4"/>
      <c r="M32" s="4"/>
      <c r="N32" s="4"/>
      <c r="O32" s="4"/>
      <c r="P32" s="4"/>
      <c r="Q32" s="4"/>
    </row>
    <row r="33" spans="1:17" ht="72" hidden="1" customHeight="1" x14ac:dyDescent="0.2">
      <c r="A33" s="43" t="s">
        <v>3356</v>
      </c>
      <c r="B33" s="376" t="s">
        <v>3357</v>
      </c>
      <c r="C33" s="377"/>
      <c r="D33" s="4"/>
      <c r="E33" s="4"/>
      <c r="F33" s="4"/>
      <c r="G33" s="4"/>
      <c r="H33" s="4"/>
      <c r="I33" s="4"/>
      <c r="J33" s="4"/>
      <c r="K33" s="4"/>
      <c r="L33" s="4"/>
      <c r="M33" s="4"/>
      <c r="N33" s="4"/>
      <c r="O33" s="4"/>
      <c r="P33" s="4"/>
      <c r="Q33" s="4"/>
    </row>
    <row r="34" spans="1:17" ht="79.5" hidden="1" customHeight="1" x14ac:dyDescent="0.2">
      <c r="A34" s="43" t="s">
        <v>3358</v>
      </c>
      <c r="B34" s="376" t="s">
        <v>3359</v>
      </c>
      <c r="C34" s="377"/>
      <c r="D34" s="4"/>
      <c r="E34" s="4"/>
      <c r="F34" s="4"/>
      <c r="G34" s="4"/>
      <c r="H34" s="4"/>
      <c r="I34" s="4"/>
      <c r="J34" s="4"/>
      <c r="K34" s="4"/>
      <c r="L34" s="4"/>
      <c r="M34" s="4"/>
      <c r="N34" s="4"/>
      <c r="O34" s="4"/>
      <c r="P34" s="4"/>
      <c r="Q34" s="4"/>
    </row>
    <row r="35" spans="1:17" ht="70.5" hidden="1" customHeight="1" x14ac:dyDescent="0.2">
      <c r="A35" s="43" t="s">
        <v>3360</v>
      </c>
      <c r="B35" s="376" t="s">
        <v>3361</v>
      </c>
      <c r="C35" s="377"/>
      <c r="D35" s="4"/>
      <c r="E35" s="4"/>
      <c r="F35" s="4"/>
      <c r="G35" s="4"/>
      <c r="H35" s="4"/>
      <c r="I35" s="4"/>
      <c r="J35" s="4"/>
      <c r="K35" s="4"/>
      <c r="L35" s="4"/>
      <c r="M35" s="4"/>
      <c r="N35" s="4"/>
      <c r="O35" s="4"/>
      <c r="P35" s="4"/>
      <c r="Q35" s="4"/>
    </row>
    <row r="36" spans="1:17" ht="45.75" hidden="1" customHeight="1" x14ac:dyDescent="0.2">
      <c r="A36" s="43" t="s">
        <v>3362</v>
      </c>
      <c r="B36" s="376" t="s">
        <v>3363</v>
      </c>
      <c r="C36" s="377"/>
      <c r="D36" s="4"/>
      <c r="E36" s="4"/>
      <c r="F36" s="4"/>
      <c r="G36" s="4"/>
      <c r="H36" s="4"/>
      <c r="I36" s="4"/>
      <c r="J36" s="4"/>
      <c r="K36" s="4"/>
      <c r="L36" s="4"/>
      <c r="M36" s="4"/>
      <c r="N36" s="4"/>
      <c r="O36" s="4"/>
      <c r="P36" s="4"/>
      <c r="Q36" s="4"/>
    </row>
    <row r="37" spans="1:17" ht="54.75" hidden="1" customHeight="1" x14ac:dyDescent="0.2">
      <c r="A37" s="43" t="s">
        <v>3364</v>
      </c>
      <c r="B37" s="376" t="s">
        <v>3365</v>
      </c>
      <c r="C37" s="377"/>
      <c r="D37" s="4"/>
      <c r="E37" s="4"/>
      <c r="F37" s="4"/>
      <c r="G37" s="4"/>
      <c r="H37" s="4"/>
      <c r="I37" s="4"/>
      <c r="J37" s="4"/>
      <c r="K37" s="4"/>
      <c r="L37" s="4"/>
      <c r="M37" s="4"/>
      <c r="N37" s="4"/>
      <c r="O37" s="4"/>
      <c r="P37" s="4"/>
      <c r="Q37" s="4"/>
    </row>
    <row r="38" spans="1:17" ht="37.5" hidden="1" customHeight="1" x14ac:dyDescent="0.2">
      <c r="A38" s="43" t="s">
        <v>3366</v>
      </c>
      <c r="B38" s="376" t="s">
        <v>3367</v>
      </c>
      <c r="C38" s="377"/>
      <c r="D38" s="4"/>
      <c r="E38" s="4"/>
      <c r="F38" s="4"/>
      <c r="G38" s="4"/>
      <c r="H38" s="4"/>
      <c r="I38" s="4"/>
      <c r="J38" s="4"/>
      <c r="K38" s="4"/>
      <c r="L38" s="4"/>
      <c r="M38" s="4"/>
      <c r="N38" s="4"/>
      <c r="O38" s="4"/>
      <c r="P38" s="4"/>
      <c r="Q38" s="4"/>
    </row>
    <row r="39" spans="1:17" ht="61.5" hidden="1" customHeight="1" x14ac:dyDescent="0.2">
      <c r="A39" s="43" t="s">
        <v>3368</v>
      </c>
      <c r="B39" s="376" t="s">
        <v>3369</v>
      </c>
      <c r="C39" s="377"/>
      <c r="D39" s="4"/>
      <c r="E39" s="4"/>
      <c r="F39" s="4"/>
      <c r="G39" s="4"/>
      <c r="H39" s="4"/>
      <c r="I39" s="4"/>
      <c r="J39" s="4"/>
      <c r="K39" s="4"/>
      <c r="L39" s="4"/>
      <c r="M39" s="4"/>
      <c r="N39" s="4"/>
      <c r="O39" s="4"/>
      <c r="P39" s="4"/>
      <c r="Q39" s="4"/>
    </row>
    <row r="40" spans="1:17" ht="53.25" hidden="1" customHeight="1" x14ac:dyDescent="0.2">
      <c r="A40" s="43" t="s">
        <v>3370</v>
      </c>
      <c r="B40" s="376" t="s">
        <v>3371</v>
      </c>
      <c r="C40" s="377"/>
      <c r="D40" s="4"/>
      <c r="E40" s="4"/>
      <c r="F40" s="4"/>
      <c r="G40" s="4"/>
      <c r="H40" s="4"/>
      <c r="I40" s="4"/>
      <c r="J40" s="4"/>
      <c r="K40" s="4"/>
      <c r="L40" s="4"/>
      <c r="M40" s="4"/>
      <c r="N40" s="4"/>
      <c r="O40" s="4"/>
      <c r="P40" s="4"/>
      <c r="Q40" s="4"/>
    </row>
    <row r="41" spans="1:17" ht="73.5" hidden="1" customHeight="1" x14ac:dyDescent="0.2">
      <c r="A41" s="43" t="s">
        <v>3372</v>
      </c>
      <c r="B41" s="376" t="s">
        <v>3373</v>
      </c>
      <c r="C41" s="377"/>
      <c r="D41" s="4"/>
      <c r="E41" s="4"/>
      <c r="F41" s="4"/>
      <c r="G41" s="4"/>
      <c r="H41" s="4"/>
      <c r="I41" s="4"/>
      <c r="J41" s="4"/>
      <c r="K41" s="4"/>
      <c r="L41" s="4"/>
      <c r="M41" s="4"/>
      <c r="N41" s="4"/>
      <c r="O41" s="4"/>
      <c r="P41" s="4"/>
      <c r="Q41" s="4"/>
    </row>
    <row r="42" spans="1:17" ht="57.75" hidden="1" customHeight="1" x14ac:dyDescent="0.2">
      <c r="A42" s="43" t="s">
        <v>3374</v>
      </c>
      <c r="B42" s="376" t="s">
        <v>3375</v>
      </c>
      <c r="C42" s="377"/>
      <c r="D42" s="4"/>
      <c r="E42" s="4"/>
      <c r="F42" s="4"/>
      <c r="G42" s="4"/>
      <c r="H42" s="4"/>
      <c r="I42" s="4"/>
      <c r="J42" s="4"/>
      <c r="K42" s="4"/>
      <c r="L42" s="4"/>
      <c r="M42" s="4"/>
      <c r="N42" s="4"/>
      <c r="O42" s="4"/>
      <c r="P42" s="4"/>
      <c r="Q42" s="4"/>
    </row>
    <row r="43" spans="1:17" ht="84" hidden="1" customHeight="1" x14ac:dyDescent="0.2">
      <c r="A43" s="43" t="s">
        <v>3376</v>
      </c>
      <c r="B43" s="376" t="s">
        <v>3377</v>
      </c>
      <c r="C43" s="377"/>
      <c r="D43" s="4"/>
      <c r="E43" s="4"/>
      <c r="F43" s="4"/>
      <c r="G43" s="4"/>
      <c r="H43" s="4"/>
      <c r="I43" s="4"/>
      <c r="J43" s="4"/>
      <c r="K43" s="4"/>
      <c r="L43" s="4"/>
      <c r="M43" s="4"/>
      <c r="N43" s="4"/>
      <c r="O43" s="4"/>
      <c r="P43" s="4"/>
      <c r="Q43" s="4"/>
    </row>
    <row r="44" spans="1:17" ht="48" hidden="1" customHeight="1" x14ac:dyDescent="0.2">
      <c r="A44" s="43" t="s">
        <v>3378</v>
      </c>
      <c r="B44" s="376" t="s">
        <v>3379</v>
      </c>
      <c r="C44" s="377"/>
      <c r="D44" s="4"/>
      <c r="E44" s="4"/>
      <c r="F44" s="4"/>
      <c r="G44" s="4"/>
      <c r="H44" s="4"/>
      <c r="I44" s="4"/>
      <c r="J44" s="4"/>
      <c r="K44" s="4"/>
      <c r="L44" s="4"/>
      <c r="M44" s="4"/>
      <c r="N44" s="4"/>
      <c r="O44" s="4"/>
      <c r="P44" s="4"/>
      <c r="Q44" s="4"/>
    </row>
    <row r="45" spans="1:17" ht="57" hidden="1" customHeight="1" x14ac:dyDescent="0.2">
      <c r="A45" s="43" t="s">
        <v>3380</v>
      </c>
      <c r="B45" s="376" t="s">
        <v>3381</v>
      </c>
      <c r="C45" s="377"/>
      <c r="D45" s="4"/>
      <c r="E45" s="4"/>
      <c r="F45" s="4"/>
      <c r="G45" s="4"/>
      <c r="H45" s="4"/>
      <c r="I45" s="4"/>
      <c r="J45" s="4"/>
      <c r="K45" s="4"/>
      <c r="L45" s="4"/>
      <c r="M45" s="4"/>
      <c r="N45" s="4"/>
      <c r="O45" s="4"/>
      <c r="P45" s="4"/>
      <c r="Q45" s="4"/>
    </row>
    <row r="46" spans="1:17" ht="73.5" hidden="1" customHeight="1" x14ac:dyDescent="0.2">
      <c r="A46" s="43" t="s">
        <v>3382</v>
      </c>
      <c r="B46" s="381" t="s">
        <v>3383</v>
      </c>
      <c r="C46" s="377"/>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71" t="s">
        <v>3386</v>
      </c>
      <c r="B48" s="380" t="s">
        <v>3387</v>
      </c>
      <c r="C48" s="379"/>
      <c r="D48" s="4"/>
      <c r="E48" s="4"/>
      <c r="F48" s="4"/>
      <c r="G48" s="4"/>
      <c r="H48" s="4"/>
      <c r="I48" s="4"/>
      <c r="J48" s="4"/>
      <c r="K48" s="4"/>
      <c r="L48" s="4"/>
      <c r="M48" s="4"/>
      <c r="N48" s="4"/>
      <c r="O48" s="4"/>
      <c r="P48" s="4"/>
      <c r="Q48" s="4"/>
    </row>
    <row r="49" spans="1:17" ht="34.5" customHeight="1" x14ac:dyDescent="0.2">
      <c r="A49" s="271" t="s">
        <v>3388</v>
      </c>
      <c r="B49" s="378" t="s">
        <v>3389</v>
      </c>
      <c r="C49" s="379"/>
      <c r="D49" s="4"/>
      <c r="E49" s="4"/>
      <c r="F49" s="4"/>
      <c r="G49" s="4"/>
      <c r="H49" s="4"/>
      <c r="I49" s="4"/>
      <c r="J49" s="4"/>
      <c r="K49" s="4"/>
      <c r="L49" s="4"/>
      <c r="M49" s="4"/>
      <c r="N49" s="4"/>
      <c r="O49" s="4"/>
      <c r="P49" s="4"/>
      <c r="Q49" s="4"/>
    </row>
    <row r="50" spans="1:17" ht="34.5" customHeight="1" x14ac:dyDescent="0.2">
      <c r="A50" s="271" t="s">
        <v>3390</v>
      </c>
      <c r="B50" s="378" t="s">
        <v>3391</v>
      </c>
      <c r="C50" s="379"/>
      <c r="D50" s="4"/>
      <c r="E50" s="4"/>
      <c r="F50" s="4"/>
      <c r="G50" s="4"/>
      <c r="H50" s="4"/>
      <c r="I50" s="4"/>
      <c r="J50" s="4"/>
      <c r="K50" s="4"/>
      <c r="L50" s="4"/>
      <c r="M50" s="4"/>
      <c r="N50" s="4"/>
      <c r="O50" s="4"/>
      <c r="P50" s="4"/>
      <c r="Q50" s="4"/>
    </row>
    <row r="51" spans="1:17" ht="31.5" customHeight="1" x14ac:dyDescent="0.2">
      <c r="A51" s="271" t="s">
        <v>3392</v>
      </c>
      <c r="B51" s="378" t="s">
        <v>3393</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2022-10-07T09:37:24Z</dcterms:modified>
</cp:coreProperties>
</file>